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rahmagiri-FN25-26-03268\"/>
    </mc:Choice>
  </mc:AlternateContent>
  <xr:revisionPtr revIDLastSave="0" documentId="13_ncr:1_{C2D86006-9673-4835-AE7B-7E6A1A27104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87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" i="20" l="1"/>
  <c r="G12" i="20"/>
  <c r="F12" i="20"/>
  <c r="H11" i="20"/>
  <c r="G11" i="20"/>
  <c r="F11" i="20"/>
  <c r="H10" i="20"/>
  <c r="G10" i="20"/>
  <c r="F10" i="20"/>
  <c r="H9" i="20"/>
  <c r="G9" i="20"/>
  <c r="F9" i="20"/>
  <c r="H8" i="20"/>
  <c r="G8" i="20"/>
  <c r="F8" i="20"/>
  <c r="H7" i="20"/>
  <c r="G7" i="20"/>
  <c r="F7" i="20"/>
  <c r="H6" i="20"/>
  <c r="G6" i="20"/>
  <c r="F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4" i="20" l="1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<sst xmlns="http://schemas.openxmlformats.org/spreadsheetml/2006/main" count="376" uniqueCount="296">
  <si>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</si>
  <si>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</si>
  <si>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</si>
  <si>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</si>
  <si>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</si>
  <si>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</si>
  <si>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</si>
  <si>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</si>
  <si>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</si>
  <si>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</si>
  <si>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</si>
  <si>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</si>
  <si>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</si>
  <si>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</si>
  <si>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</si>
  <si>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</si>
  <si>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</si>
  <si>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</si>
  <si>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</si>
  <si>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</si>
  <si>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</si>
  <si>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</si>
  <si>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</si>
  <si>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</si>
  <si>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</si>
  <si>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</si>
  <si>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</si>
  <si>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</si>
  <si>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</si>
  <si>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</si>
  <si>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</si>
  <si>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</si>
  <si>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</si>
  <si>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</si>
  <si>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</si>
  <si>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</si>
  <si>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</si>
  <si>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</si>
  <si>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</si>
  <si>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</si>
  <si>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</si>
  <si>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</si>
  <si>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</si>
  <si>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</si>
  <si>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</si>
  <si>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</si>
  <si>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</si>
  <si>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</si>
  <si>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</si>
  <si>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</si>
  <si>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</si>
  <si>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</si>
  <si>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</si>
  <si>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</si>
  <si>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</si>
  <si>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</si>
  <si>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</si>
  <si>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</si>
  <si>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</si>
  <si>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</si>
  <si>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</si>
  <si>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</si>
  <si>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</si>
  <si>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</si>
  <si>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</si>
  <si>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</si>
  <si>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</si>
  <si>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</si>
  <si>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</si>
  <si>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</si>
  <si>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</si>
  <si>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</si>
  <si>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</si>
  <si>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</si>
  <si>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</si>
  <si>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</si>
  <si>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</si>
  <si>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</si>
  <si>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</si>
  <si>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</si>
  <si>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</si>
  <si>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</si>
  <si>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</si>
  <si>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</si>
  <si>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</si>
  <si>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</si>
  <si>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</si>
  <si>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</si>
  <si>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</si>
  <si>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</si>
  <si>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</si>
  <si>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</si>
  <si>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</si>
  <si>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</si>
  <si>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</si>
  <si>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</si>
  <si>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</si>
  <si>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</si>
  <si>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</si>
  <si>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</si>
  <si>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</si>
  <si>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</si>
  <si>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</si>
  <si>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</si>
  <si>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</si>
  <si>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</si>
  <si>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</si>
  <si>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</si>
  <si>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</si>
  <si>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</si>
  <si>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</si>
  <si>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</si>
  <si>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</si>
  <si>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</si>
  <si>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</si>
  <si>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</si>
  <si>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</si>
  <si>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</si>
  <si>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</si>
  <si>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</si>
  <si>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</si>
  <si>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</si>
  <si>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</si>
  <si>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</si>
  <si>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</si>
  <si>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</si>
  <si>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</si>
  <si>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</si>
  <si>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</si>
  <si>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</si>
  <si>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</si>
  <si>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</si>
  <si>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</si>
  <si>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</si>
  <si>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</si>
  <si>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</si>
  <si>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</si>
  <si>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</si>
  <si>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</si>
  <si>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</si>
  <si>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</si>
  <si>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</si>
  <si>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</si>
  <si>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</si>
  <si>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</si>
  <si>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</si>
  <si>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</si>
  <si>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</si>
  <si>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</si>
  <si>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</si>
  <si>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</si>
  <si>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</si>
  <si>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</si>
  <si>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</si>
  <si>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</si>
  <si>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</si>
  <si>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</si>
  <si>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</si>
  <si>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</si>
  <si>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</si>
  <si>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</si>
  <si>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</si>
  <si>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</si>
  <si>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</si>
  <si>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</si>
  <si>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</si>
  <si>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</si>
  <si>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</si>
  <si>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</si>
  <si>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</si>
  <si>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</si>
  <si>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</si>
  <si>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</si>
  <si>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</si>
  <si>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</si>
  <si>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</si>
  <si>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</si>
  <si>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</si>
  <si>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</si>
  <si>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</si>
  <si>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</si>
  <si>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</si>
  <si>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</si>
  <si>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</si>
  <si>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</si>
  <si>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</si>
  <si>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</si>
  <si>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</si>
  <si>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</si>
  <si>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</si>
  <si>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</si>
  <si>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</si>
  <si>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</si>
  <si>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</si>
  <si>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</si>
  <si>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</si>
  <si>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</si>
  <si>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</si>
  <si>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</si>
  <si>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</si>
  <si>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</si>
  <si>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</si>
  <si>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</si>
  <si>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</si>
  <si>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</si>
  <si>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</si>
  <si>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</si>
  <si>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</si>
  <si>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</si>
  <si>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</si>
  <si>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</si>
  <si>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</si>
  <si>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</si>
  <si>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</si>
  <si>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</si>
  <si>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</si>
  <si>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</si>
  <si>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</si>
  <si>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</si>
  <si>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</si>
  <si>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</si>
  <si>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</si>
  <si>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</si>
  <si>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</si>
  <si>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</si>
  <si>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</si>
  <si>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</si>
  <si>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</si>
  <si>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</si>
  <si>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</si>
  <si>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</si>
  <si>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</si>
  <si>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</si>
  <si>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</si>
  <si>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</si>
  <si>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</si>
  <si>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</si>
  <si>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</si>
  <si>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</si>
  <si>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</si>
  <si>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</si>
  <si>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</si>
  <si>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</si>
  <si>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</si>
  <si>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</si>
  <si>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</si>
  <si>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</si>
  <si>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</si>
  <si>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</si>
  <si>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</si>
  <si>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Bhubaneswar</t>
  </si>
  <si>
    <t>Puri</t>
  </si>
  <si>
    <t>OR2766</t>
  </si>
  <si>
    <t>Brahmagiri</t>
  </si>
  <si>
    <t>Goudaranapada</t>
  </si>
  <si>
    <t>SF0096825</t>
  </si>
  <si>
    <t>Satyaranjan Kandi</t>
  </si>
  <si>
    <t>552828</t>
  </si>
  <si>
    <t>mangala</t>
  </si>
  <si>
    <t>Chetana Loans-Montly-Migrated</t>
  </si>
  <si>
    <t>SID951374568001</t>
  </si>
  <si>
    <t>Un</t>
  </si>
  <si>
    <t>Agriculture &amp; Farming</t>
  </si>
  <si>
    <t>MADHUSMITA</t>
  </si>
  <si>
    <t>02-Oct-2021</t>
  </si>
  <si>
    <t>Tue</t>
  </si>
  <si>
    <t>1</t>
  </si>
  <si>
    <t>7.00 Yrs</t>
  </si>
  <si>
    <t>28 May 2019</t>
  </si>
  <si>
    <t>&gt; 6 to 10 Years</t>
  </si>
  <si>
    <t>25-Jul-2023</t>
  </si>
  <si>
    <t>Open</t>
  </si>
  <si>
    <t>30-Jun-2024</t>
  </si>
  <si>
    <t>Debashis Mahakur/SF0080024</t>
  </si>
  <si>
    <t>Laxmikanta Sahoo</t>
  </si>
  <si>
    <t>SF0055013</t>
  </si>
  <si>
    <t>As per Loan Card Evidance LO Laxmikanta Sahoo/SF0055013  has collected Rs 3800/- on dt. 07-09-22 Rs.3800/- towards EMI collection but the amount has not remited to branch.</t>
  </si>
  <si>
    <t>As per Loan Card Evidance LO Laxmikanta Sahoo/SF0055013  has collected Rs 3800/- on dt. 07-12-22 Rs.3800/- towards EMI collection but the amount has not remited to branch.</t>
  </si>
  <si>
    <t>As per Loan Card Evidance LO Laxmikanta Sahoo/SF0055013  has collected Rs 3800/- on dt. 07-01-23 Rs.3800/- towards EMI collection but the amount has not remited to branch.</t>
  </si>
  <si>
    <t>As per Loan Card Evidance LO Laxmikanta Sahoo/SF0055013  has collected Rs 3800/- on dt. 07-02-23 Rs.3800/- towards EMI collection but the amount has not remited to branch.</t>
  </si>
  <si>
    <t>As per Loan Card Evidance LO Laxmikanta Sahoo/SF0055013  has collected Rs 3800/- on dt. 07-03-23 Rs.3800/- towards EMI collection but the amount has not remited to branch.</t>
  </si>
  <si>
    <t>As per Loan Card Evidance LO Laxmikanta Sahoo/SF0055013  has collected Rs 3800/- on dt. 07-04-23 Rs.3800/- towards EMI collection but the amount has not remited to branch.</t>
  </si>
  <si>
    <t>As per Loan Card Evidance LO Laxmikanta Sahoo/SF0055013  has collected Rs 3800/- on dt. 07-05-23 Rs.3800/- towards EMI collection but the amount has not remited to branch.</t>
  </si>
  <si>
    <t>As per Digital Payment Evidance LO Laxmikanta Sahoo/SF0055013  has collected Rs 3800/- on dt. 08-06-23 Rs.3800/- towards EMI collection but the amount has not remited to branch.</t>
  </si>
  <si>
    <t>As per Loan Card and Digital Payment Evidance LO Laxmikanta Sahoo/SF0055013  has collected Rs 30400/- on dt. 07-09-22 Rs.3800/- ,on dt. 07-12-22 Rs.3800/- ,on dt. 07-01-23 Rs.3800/- ,on dt. 07-02-23 Rs.3800/- ,on dt. 07-03-23 Rs.3800/- ,on dt. 07-04-23 Rs.3800/- ,on dt. 07-05-23 Rs.3800/-  and on dt. 08-06-23 Rs.3800/- towards EMI collection but the amount has not remited to branch.</t>
  </si>
  <si>
    <t>No Action Taken</t>
  </si>
  <si>
    <t>FN25-26-03268</t>
  </si>
  <si>
    <t>Loan Officer</t>
  </si>
  <si>
    <t>CSS</t>
  </si>
  <si>
    <t>Manas Ranjan Bhuyan/SF0094456</t>
  </si>
  <si>
    <t>Bhagaban Swain/SF0097828</t>
  </si>
  <si>
    <t>Santosh Kumar Sahoo/SF0071004</t>
  </si>
  <si>
    <t>Sanjaya Kumar Sahoo/SF0070624</t>
  </si>
  <si>
    <t>Terminated</t>
  </si>
  <si>
    <t>Completed-Report Submitted</t>
  </si>
  <si>
    <t>Post CSS Verification. We have identified a cash misappropriation of Rs.30,400/- (Gross &amp; Net) against LO/Laxmikanta Sahoo/SF0055013.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</si>
</sst>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OR2766</v>
      </c>
      <c r="D5" s="63" t="str">
        <f>IF('Physical Cash at Safe'!D28="Yes", 'Physical Cash at Safe'!B4, 'Borrower Wise Details'!C5)</f>
        <v>Brahmagiri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46009</v>
      </c>
      <c r="H5" s="107" t="s">
        <v>288</v>
      </c>
      <c r="I5" s="61">
        <v>46010</v>
      </c>
      <c r="J5" s="74" t="str">
        <f>IF('Physical Cash at Safe'!D28="Yes",'Physical Cash at Safe'!E28,IF('Borrower Wise Details'!D5&lt;&gt;"",'Borrower Wise Details'!D5,""))</f>
        <v>FN25-26-03268</v>
      </c>
      <c r="K5" s="81">
        <v>1</v>
      </c>
      <c r="L5" s="82">
        <v>30400</v>
      </c>
      <c r="M5" s="82">
        <v>0</v>
      </c>
      <c r="N5" s="82" t="s">
        <v>289</v>
      </c>
      <c r="O5" s="82" t="s">
        <v>290</v>
      </c>
      <c r="P5" s="82" t="s">
        <v>291</v>
      </c>
      <c r="Q5" s="82" t="s">
        <v>292</v>
      </c>
      <c r="R5" s="75" t="str">
        <f>IF('Physical Cash at Safe'!$D$28="Yes", 'Physical Cash at Safe'!$A$28, IF('Borrower Wise Details'!F5&lt;&gt;"", 'Borrower Wise Details'!F5, ""))</f>
        <v>Laxmikanta Sahoo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SF0055013</v>
      </c>
      <c r="U5" s="77" t="s">
        <v>293</v>
      </c>
      <c r="V5" s="61">
        <v>45552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294</v>
      </c>
      <c r="Z5" s="61">
        <v>46009</v>
      </c>
      <c r="AA5" s="61">
        <v>46013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30400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30400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46013</v>
      </c>
      <c r="AH5" s="70" t="s">
        <v>295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OR2766</v>
      </c>
      <c r="C5" s="50" t="str">
        <f>IF('Fraud Investigation Report'!D5="", "", 'Fraud Investigation Report'!D5)</f>
        <v>Brahmagiri</v>
      </c>
      <c r="D5" s="68" t="str">
        <f>IF(OR('Fraud Investigation Report'!R5="", 'Fraud Investigation Report'!R5=0), "", 'Fraud Investigation Report'!R5)</f>
        <v>Laxmikanta Sahoo</v>
      </c>
      <c r="E5" s="68" t="str">
        <f>IF(OR('Fraud Investigation Report'!T5="", 'Fraud Investigation Report'!T5=0), "", 'Fraud Investigation Report'!T5)</f>
        <v>SF0055013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FN25-26-03268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30400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30400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30400</v>
      </c>
      <c r="Q5" s="49"/>
      <c r="R5" s="84" t="s">
        <v>285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221</v>
      </c>
      <c r="B34" s="38"/>
      <c r="C34" s="39" t="s">
        <v>222</v>
      </c>
      <c r="D34" s="133"/>
      <c r="E34" s="134"/>
    </row>
    <row r="35" spans="1:5" ht="27.6" x14ac:dyDescent="0.3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0" zoomScaleNormal="70" workbookViewId="0">
      <selection activeCell="A12" sqref="A12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OR2766</v>
      </c>
      <c r="C5" s="119" t="str">
        <f>IF('Loan Outstanding Report'!$H$5="", "", 'Loan Outstanding Report'!$H$5)</f>
        <v>Brahmagiri</v>
      </c>
      <c r="D5" s="41" t="s">
        <v>286</v>
      </c>
      <c r="E5" s="65">
        <v>46009</v>
      </c>
      <c r="F5" s="38" t="s">
        <v>274</v>
      </c>
      <c r="G5" s="49" t="s">
        <v>275</v>
      </c>
      <c r="H5" s="49" t="s">
        <v>287</v>
      </c>
      <c r="I5" s="120">
        <v>552828</v>
      </c>
      <c r="J5" s="120" t="s">
        <v>260</v>
      </c>
      <c r="K5" s="120" t="s">
        <v>263</v>
      </c>
      <c r="L5" s="11">
        <v>34479479</v>
      </c>
      <c r="M5" s="65" t="s">
        <v>264</v>
      </c>
      <c r="N5" s="124">
        <v>72804</v>
      </c>
      <c r="O5" s="124">
        <v>3800</v>
      </c>
      <c r="P5" s="121" t="s">
        <v>139</v>
      </c>
      <c r="Q5" s="80">
        <v>44811</v>
      </c>
      <c r="R5" s="124">
        <v>3800</v>
      </c>
      <c r="S5" s="124">
        <v>0</v>
      </c>
      <c r="T5" s="124">
        <v>0</v>
      </c>
      <c r="U5" s="125">
        <f t="shared" ref="U5" si="0">IF(AND(ISBLANK(R5),ISBLANK(S5),ISBLANK(T5)),"",R5-(S5+T5))</f>
        <v>3800</v>
      </c>
      <c r="V5" s="117" t="s">
        <v>202</v>
      </c>
      <c r="W5" s="122" t="s">
        <v>276</v>
      </c>
    </row>
    <row r="6" spans="1:23" ht="25.05" customHeight="1" x14ac:dyDescent="0.3">
      <c r="A6" s="64">
        <v>2</v>
      </c>
      <c r="B6" s="60" t="str">
        <f>IF(J6&lt;&gt;"", $B$5, "")</f>
        <v>OR2766</v>
      </c>
      <c r="C6" s="119" t="str">
        <f>IF(J6&lt;&gt;"", $C$5, "")</f>
        <v>Brahmagiri</v>
      </c>
      <c r="D6" s="41" t="str">
        <f>IF(J6&lt;&gt;"", $D$5, "")</f>
        <v>FN25-26-03268</v>
      </c>
      <c r="E6" s="65">
        <v>46009</v>
      </c>
      <c r="F6" s="38" t="str">
        <f t="shared" ref="F6:F12" si="1">IF(J6&lt;&gt;"", $F$5, "")</f>
        <v>Laxmikanta Sahoo</v>
      </c>
      <c r="G6" s="49" t="str">
        <f t="shared" ref="G6:G12" si="2">IF(J6&lt;&gt;"", $G$5, "")</f>
        <v>SF0055013</v>
      </c>
      <c r="H6" s="49" t="str">
        <f t="shared" ref="H6:H12" si="3">IF(J6&lt;&gt;"", $H$5, "")</f>
        <v>Loan Officer</v>
      </c>
      <c r="I6" s="120">
        <v>552828</v>
      </c>
      <c r="J6" s="120" t="s">
        <v>260</v>
      </c>
      <c r="K6" s="120" t="s">
        <v>263</v>
      </c>
      <c r="L6" s="11">
        <v>34479479</v>
      </c>
      <c r="M6" s="65" t="s">
        <v>264</v>
      </c>
      <c r="N6" s="124">
        <v>72804</v>
      </c>
      <c r="O6" s="124">
        <v>3800</v>
      </c>
      <c r="P6" s="121" t="s">
        <v>139</v>
      </c>
      <c r="Q6" s="80">
        <v>44902</v>
      </c>
      <c r="R6" s="124">
        <v>3800</v>
      </c>
      <c r="S6" s="124">
        <v>0</v>
      </c>
      <c r="T6" s="124">
        <v>0</v>
      </c>
      <c r="U6" s="125">
        <f t="shared" ref="U6:U69" si="4">IF(AND(ISBLANK(R6),ISBLANK(S6),ISBLANK(T6)),"",R6-(S6+T6))</f>
        <v>3800</v>
      </c>
      <c r="V6" s="117" t="s">
        <v>202</v>
      </c>
      <c r="W6" s="122" t="s">
        <v>277</v>
      </c>
    </row>
    <row r="7" spans="1:23" ht="25.05" customHeight="1" x14ac:dyDescent="0.3">
      <c r="A7" s="64">
        <v>3</v>
      </c>
      <c r="B7" s="60" t="str">
        <f t="shared" ref="B7:B70" si="5">IF(J7&lt;&gt;"", $B$5, "")</f>
        <v>OR2766</v>
      </c>
      <c r="C7" s="119" t="str">
        <f t="shared" ref="C7:C70" si="6">IF(J7&lt;&gt;"", $C$5, "")</f>
        <v>Brahmagiri</v>
      </c>
      <c r="D7" s="41" t="str">
        <f t="shared" ref="D7:D70" si="7">IF(J7&lt;&gt;"", $D$5, "")</f>
        <v>FN25-26-03268</v>
      </c>
      <c r="E7" s="65">
        <v>46009</v>
      </c>
      <c r="F7" s="38" t="str">
        <f t="shared" si="1"/>
        <v>Laxmikanta Sahoo</v>
      </c>
      <c r="G7" s="49" t="str">
        <f t="shared" si="2"/>
        <v>SF0055013</v>
      </c>
      <c r="H7" s="49" t="str">
        <f t="shared" si="3"/>
        <v>Loan Officer</v>
      </c>
      <c r="I7" s="120">
        <v>552828</v>
      </c>
      <c r="J7" s="120" t="s">
        <v>260</v>
      </c>
      <c r="K7" s="120" t="s">
        <v>263</v>
      </c>
      <c r="L7" s="11">
        <v>34479479</v>
      </c>
      <c r="M7" s="65" t="s">
        <v>264</v>
      </c>
      <c r="N7" s="124">
        <v>72804</v>
      </c>
      <c r="O7" s="124">
        <v>3800</v>
      </c>
      <c r="P7" s="121" t="s">
        <v>139</v>
      </c>
      <c r="Q7" s="80">
        <v>44933</v>
      </c>
      <c r="R7" s="124">
        <v>3800</v>
      </c>
      <c r="S7" s="124">
        <v>0</v>
      </c>
      <c r="T7" s="124">
        <v>0</v>
      </c>
      <c r="U7" s="125">
        <f t="shared" si="4"/>
        <v>3800</v>
      </c>
      <c r="V7" s="117" t="s">
        <v>202</v>
      </c>
      <c r="W7" s="122" t="s">
        <v>278</v>
      </c>
    </row>
    <row r="8" spans="1:23" ht="25.05" customHeight="1" x14ac:dyDescent="0.3">
      <c r="A8" s="64">
        <v>4</v>
      </c>
      <c r="B8" s="60" t="str">
        <f t="shared" si="5"/>
        <v>OR2766</v>
      </c>
      <c r="C8" s="119" t="str">
        <f t="shared" si="6"/>
        <v>Brahmagiri</v>
      </c>
      <c r="D8" s="41" t="str">
        <f t="shared" si="7"/>
        <v>FN25-26-03268</v>
      </c>
      <c r="E8" s="65">
        <v>46009</v>
      </c>
      <c r="F8" s="38" t="str">
        <f t="shared" si="1"/>
        <v>Laxmikanta Sahoo</v>
      </c>
      <c r="G8" s="49" t="str">
        <f t="shared" si="2"/>
        <v>SF0055013</v>
      </c>
      <c r="H8" s="49" t="str">
        <f t="shared" si="3"/>
        <v>Loan Officer</v>
      </c>
      <c r="I8" s="120">
        <v>552828</v>
      </c>
      <c r="J8" s="120" t="s">
        <v>260</v>
      </c>
      <c r="K8" s="120" t="s">
        <v>263</v>
      </c>
      <c r="L8" s="11">
        <v>34479479</v>
      </c>
      <c r="M8" s="65" t="s">
        <v>264</v>
      </c>
      <c r="N8" s="124">
        <v>72804</v>
      </c>
      <c r="O8" s="124">
        <v>3800</v>
      </c>
      <c r="P8" s="121" t="s">
        <v>139</v>
      </c>
      <c r="Q8" s="80">
        <v>44964</v>
      </c>
      <c r="R8" s="124">
        <v>3800</v>
      </c>
      <c r="S8" s="124">
        <v>0</v>
      </c>
      <c r="T8" s="124">
        <v>0</v>
      </c>
      <c r="U8" s="125">
        <f t="shared" si="4"/>
        <v>3800</v>
      </c>
      <c r="V8" s="117" t="s">
        <v>202</v>
      </c>
      <c r="W8" s="122" t="s">
        <v>279</v>
      </c>
    </row>
    <row r="9" spans="1:23" ht="25.05" customHeight="1" x14ac:dyDescent="0.3">
      <c r="A9" s="64">
        <v>5</v>
      </c>
      <c r="B9" s="60" t="str">
        <f t="shared" si="5"/>
        <v>OR2766</v>
      </c>
      <c r="C9" s="119" t="str">
        <f t="shared" si="6"/>
        <v>Brahmagiri</v>
      </c>
      <c r="D9" s="41" t="str">
        <f t="shared" si="7"/>
        <v>FN25-26-03268</v>
      </c>
      <c r="E9" s="65">
        <v>46009</v>
      </c>
      <c r="F9" s="38" t="str">
        <f t="shared" si="1"/>
        <v>Laxmikanta Sahoo</v>
      </c>
      <c r="G9" s="49" t="str">
        <f t="shared" si="2"/>
        <v>SF0055013</v>
      </c>
      <c r="H9" s="49" t="str">
        <f t="shared" si="3"/>
        <v>Loan Officer</v>
      </c>
      <c r="I9" s="120">
        <v>552828</v>
      </c>
      <c r="J9" s="120" t="s">
        <v>260</v>
      </c>
      <c r="K9" s="120" t="s">
        <v>263</v>
      </c>
      <c r="L9" s="11">
        <v>34479479</v>
      </c>
      <c r="M9" s="65" t="s">
        <v>264</v>
      </c>
      <c r="N9" s="124">
        <v>72804</v>
      </c>
      <c r="O9" s="124">
        <v>3800</v>
      </c>
      <c r="P9" s="121" t="s">
        <v>139</v>
      </c>
      <c r="Q9" s="80">
        <v>44992</v>
      </c>
      <c r="R9" s="124">
        <v>3800</v>
      </c>
      <c r="S9" s="124">
        <v>0</v>
      </c>
      <c r="T9" s="124">
        <v>0</v>
      </c>
      <c r="U9" s="125">
        <f t="shared" si="4"/>
        <v>3800</v>
      </c>
      <c r="V9" s="117" t="s">
        <v>202</v>
      </c>
      <c r="W9" s="122" t="s">
        <v>280</v>
      </c>
    </row>
    <row r="10" spans="1:23" ht="25.05" customHeight="1" x14ac:dyDescent="0.3">
      <c r="A10" s="64">
        <v>6</v>
      </c>
      <c r="B10" s="60" t="str">
        <f t="shared" si="5"/>
        <v>OR2766</v>
      </c>
      <c r="C10" s="119" t="str">
        <f t="shared" si="6"/>
        <v>Brahmagiri</v>
      </c>
      <c r="D10" s="41" t="str">
        <f t="shared" si="7"/>
        <v>FN25-26-03268</v>
      </c>
      <c r="E10" s="65">
        <v>46009</v>
      </c>
      <c r="F10" s="38" t="str">
        <f t="shared" si="1"/>
        <v>Laxmikanta Sahoo</v>
      </c>
      <c r="G10" s="49" t="str">
        <f t="shared" si="2"/>
        <v>SF0055013</v>
      </c>
      <c r="H10" s="49" t="str">
        <f t="shared" si="3"/>
        <v>Loan Officer</v>
      </c>
      <c r="I10" s="120">
        <v>552828</v>
      </c>
      <c r="J10" s="120" t="s">
        <v>260</v>
      </c>
      <c r="K10" s="120" t="s">
        <v>263</v>
      </c>
      <c r="L10" s="11">
        <v>34479479</v>
      </c>
      <c r="M10" s="65" t="s">
        <v>264</v>
      </c>
      <c r="N10" s="124">
        <v>72804</v>
      </c>
      <c r="O10" s="124">
        <v>3800</v>
      </c>
      <c r="P10" s="121" t="s">
        <v>139</v>
      </c>
      <c r="Q10" s="80">
        <v>45023</v>
      </c>
      <c r="R10" s="124">
        <v>3800</v>
      </c>
      <c r="S10" s="124">
        <v>0</v>
      </c>
      <c r="T10" s="124">
        <v>0</v>
      </c>
      <c r="U10" s="125">
        <f t="shared" si="4"/>
        <v>3800</v>
      </c>
      <c r="V10" s="117" t="s">
        <v>202</v>
      </c>
      <c r="W10" s="122" t="s">
        <v>281</v>
      </c>
    </row>
    <row r="11" spans="1:23" ht="25.05" customHeight="1" x14ac:dyDescent="0.3">
      <c r="A11" s="64">
        <v>7</v>
      </c>
      <c r="B11" s="60" t="str">
        <f t="shared" si="5"/>
        <v>OR2766</v>
      </c>
      <c r="C11" s="119" t="str">
        <f t="shared" si="6"/>
        <v>Brahmagiri</v>
      </c>
      <c r="D11" s="41" t="str">
        <f t="shared" si="7"/>
        <v>FN25-26-03268</v>
      </c>
      <c r="E11" s="65">
        <v>46009</v>
      </c>
      <c r="F11" s="38" t="str">
        <f t="shared" si="1"/>
        <v>Laxmikanta Sahoo</v>
      </c>
      <c r="G11" s="49" t="str">
        <f t="shared" si="2"/>
        <v>SF0055013</v>
      </c>
      <c r="H11" s="49" t="str">
        <f t="shared" si="3"/>
        <v>Loan Officer</v>
      </c>
      <c r="I11" s="120">
        <v>552828</v>
      </c>
      <c r="J11" s="120" t="s">
        <v>260</v>
      </c>
      <c r="K11" s="120" t="s">
        <v>263</v>
      </c>
      <c r="L11" s="11">
        <v>34479479</v>
      </c>
      <c r="M11" s="65" t="s">
        <v>264</v>
      </c>
      <c r="N11" s="124">
        <v>72804</v>
      </c>
      <c r="O11" s="124">
        <v>3800</v>
      </c>
      <c r="P11" s="121" t="s">
        <v>139</v>
      </c>
      <c r="Q11" s="80">
        <v>45053</v>
      </c>
      <c r="R11" s="124">
        <v>3800</v>
      </c>
      <c r="S11" s="124">
        <v>0</v>
      </c>
      <c r="T11" s="124">
        <v>0</v>
      </c>
      <c r="U11" s="125">
        <f t="shared" si="4"/>
        <v>3800</v>
      </c>
      <c r="V11" s="117" t="s">
        <v>202</v>
      </c>
      <c r="W11" s="122" t="s">
        <v>282</v>
      </c>
    </row>
    <row r="12" spans="1:23" ht="25.05" customHeight="1" x14ac:dyDescent="0.3">
      <c r="A12" s="64">
        <v>8</v>
      </c>
      <c r="B12" s="60" t="str">
        <f t="shared" si="5"/>
        <v>OR2766</v>
      </c>
      <c r="C12" s="119" t="str">
        <f t="shared" si="6"/>
        <v>Brahmagiri</v>
      </c>
      <c r="D12" s="41" t="str">
        <f t="shared" si="7"/>
        <v>FN25-26-03268</v>
      </c>
      <c r="E12" s="65">
        <v>46009</v>
      </c>
      <c r="F12" s="38" t="str">
        <f t="shared" si="1"/>
        <v>Laxmikanta Sahoo</v>
      </c>
      <c r="G12" s="49" t="str">
        <f t="shared" si="2"/>
        <v>SF0055013</v>
      </c>
      <c r="H12" s="49" t="str">
        <f t="shared" si="3"/>
        <v>Loan Officer</v>
      </c>
      <c r="I12" s="120">
        <v>552828</v>
      </c>
      <c r="J12" s="120" t="s">
        <v>260</v>
      </c>
      <c r="K12" s="120" t="s">
        <v>263</v>
      </c>
      <c r="L12" s="11">
        <v>34479479</v>
      </c>
      <c r="M12" s="65" t="s">
        <v>264</v>
      </c>
      <c r="N12" s="124">
        <v>72804</v>
      </c>
      <c r="O12" s="124">
        <v>3800</v>
      </c>
      <c r="P12" s="121" t="s">
        <v>139</v>
      </c>
      <c r="Q12" s="80">
        <v>45085</v>
      </c>
      <c r="R12" s="124">
        <v>3800</v>
      </c>
      <c r="S12" s="124">
        <v>0</v>
      </c>
      <c r="T12" s="124">
        <v>0</v>
      </c>
      <c r="U12" s="125">
        <f t="shared" si="4"/>
        <v>3800</v>
      </c>
      <c r="V12" s="117" t="s">
        <v>203</v>
      </c>
      <c r="W12" s="122" t="s">
        <v>283</v>
      </c>
    </row>
    <row r="13" spans="1:23" ht="25.05" customHeight="1" x14ac:dyDescent="0.3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7"/>
        <v/>
      </c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7"/>
        <v/>
      </c>
      <c r="E14" s="65"/>
      <c r="F14" s="38" t="str">
        <f t="shared" ref="F14:F70" si="8">IF(J14&lt;&gt;"", $F$5, "")</f>
        <v/>
      </c>
      <c r="G14" s="49" t="str">
        <f t="shared" ref="G14:G70" si="9">IF(J14&lt;&gt;"", $G$5, "")</f>
        <v/>
      </c>
      <c r="H14" s="49" t="str">
        <f t="shared" ref="H14:H70" si="10">IF(J14&lt;&gt;"", $H$5, "")</f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8"/>
        <v/>
      </c>
      <c r="G15" s="49" t="str">
        <f t="shared" si="9"/>
        <v/>
      </c>
      <c r="H15" s="49" t="str">
        <f t="shared" si="10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8"/>
        <v/>
      </c>
      <c r="G16" s="49" t="str">
        <f t="shared" si="9"/>
        <v/>
      </c>
      <c r="H16" s="49" t="str">
        <f t="shared" si="10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8"/>
        <v/>
      </c>
      <c r="G17" s="49" t="str">
        <f t="shared" si="9"/>
        <v/>
      </c>
      <c r="H17" s="49" t="str">
        <f t="shared" si="10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8"/>
        <v/>
      </c>
      <c r="G18" s="49" t="str">
        <f t="shared" si="9"/>
        <v/>
      </c>
      <c r="H18" s="49" t="str">
        <f t="shared" si="10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8"/>
        <v/>
      </c>
      <c r="G19" s="49" t="str">
        <f t="shared" si="9"/>
        <v/>
      </c>
      <c r="H19" s="49" t="str">
        <f t="shared" si="10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8"/>
        <v/>
      </c>
      <c r="G20" s="49" t="str">
        <f t="shared" si="9"/>
        <v/>
      </c>
      <c r="H20" s="49" t="str">
        <f t="shared" si="10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8"/>
        <v/>
      </c>
      <c r="G21" s="49" t="str">
        <f t="shared" si="9"/>
        <v/>
      </c>
      <c r="H21" s="49" t="str">
        <f t="shared" si="10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8"/>
        <v/>
      </c>
      <c r="G22" s="49" t="str">
        <f t="shared" si="9"/>
        <v/>
      </c>
      <c r="H22" s="49" t="str">
        <f t="shared" si="10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8"/>
        <v/>
      </c>
      <c r="G23" s="49" t="str">
        <f t="shared" si="9"/>
        <v/>
      </c>
      <c r="H23" s="49" t="str">
        <f t="shared" si="10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8"/>
        <v/>
      </c>
      <c r="G24" s="49" t="str">
        <f t="shared" si="9"/>
        <v/>
      </c>
      <c r="H24" s="49" t="str">
        <f t="shared" si="10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8"/>
        <v/>
      </c>
      <c r="G25" s="49" t="str">
        <f t="shared" si="9"/>
        <v/>
      </c>
      <c r="H25" s="49" t="str">
        <f t="shared" si="10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8"/>
        <v/>
      </c>
      <c r="G26" s="49" t="str">
        <f t="shared" si="9"/>
        <v/>
      </c>
      <c r="H26" s="49" t="str">
        <f t="shared" si="1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8"/>
        <v/>
      </c>
      <c r="G27" s="49" t="str">
        <f t="shared" si="9"/>
        <v/>
      </c>
      <c r="H27" s="49" t="str">
        <f t="shared" si="1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8"/>
        <v/>
      </c>
      <c r="G28" s="49" t="str">
        <f t="shared" si="9"/>
        <v/>
      </c>
      <c r="H28" s="49" t="str">
        <f t="shared" si="1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1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1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S1" zoomScale="80" zoomScaleNormal="80" workbookViewId="0">
      <selection activeCell="AI5" sqref="AI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67305</v>
      </c>
      <c r="J5" s="38" t="s">
        <v>254</v>
      </c>
      <c r="K5" s="84">
        <v>67305</v>
      </c>
      <c r="L5" s="84" t="s">
        <v>255</v>
      </c>
      <c r="M5" s="38" t="s">
        <v>256</v>
      </c>
      <c r="N5" s="84">
        <v>107739</v>
      </c>
      <c r="O5" s="84" t="s">
        <v>257</v>
      </c>
      <c r="P5" s="84">
        <v>383260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/>
      <c r="W5" s="84">
        <v>0</v>
      </c>
      <c r="X5" s="38" t="s">
        <v>262</v>
      </c>
      <c r="Y5" s="84">
        <v>34479479</v>
      </c>
      <c r="Z5" s="38" t="s">
        <v>263</v>
      </c>
      <c r="AA5" s="108" t="s">
        <v>264</v>
      </c>
      <c r="AB5" s="84">
        <v>72804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3037</v>
      </c>
      <c r="AK5" s="84">
        <v>3800</v>
      </c>
      <c r="AL5" s="108" t="s">
        <v>270</v>
      </c>
      <c r="AM5" s="84">
        <v>44704.59</v>
      </c>
      <c r="AN5" s="112">
        <v>15832.41</v>
      </c>
      <c r="AO5" s="112">
        <v>60537</v>
      </c>
      <c r="AP5" s="112">
        <v>28099.41</v>
      </c>
      <c r="AQ5" s="112">
        <v>1800.59</v>
      </c>
      <c r="AR5" s="112">
        <v>29900</v>
      </c>
      <c r="AS5" s="112">
        <v>28099.41</v>
      </c>
      <c r="AT5" s="112">
        <v>1800.59</v>
      </c>
      <c r="AU5" s="112">
        <v>29900</v>
      </c>
      <c r="AV5" s="84">
        <v>51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 t="s">
        <v>272</v>
      </c>
      <c r="BE5" s="84">
        <v>72804</v>
      </c>
      <c r="BF5" s="38" t="s">
        <v>260</v>
      </c>
      <c r="BG5" s="84"/>
      <c r="BH5" s="114" t="s">
        <v>273</v>
      </c>
      <c r="BI5" s="38" t="s">
        <v>110</v>
      </c>
      <c r="BJ5" s="85">
        <v>46009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30400</v>
      </c>
      <c r="BQ5" s="117" t="s">
        <v>202</v>
      </c>
      <c r="BR5" s="118" t="s">
        <v>284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2025-12-22T06:07:52Z</dcterms:modified>
</cp:coreProperties>
</file>