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ikhol-2-FN25-26-03281\"/>
    </mc:Choice>
  </mc:AlternateContent>
  <xr:revisionPtr revIDLastSave="0" documentId="13_ncr:1_{3F5A2869-1694-4A23-94EB-7A467C994C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<sst xmlns="http://schemas.openxmlformats.org/spreadsheetml/2006/main" count="359" uniqueCount="305">
  <si>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</si>
  <si>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</si>
  <si>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</si>
  <si>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</si>
  <si>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</si>
  <si>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</si>
  <si>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</si>
  <si>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</si>
  <si>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</si>
  <si>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</si>
  <si>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</si>
  <si>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</si>
  <si>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</si>
  <si>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</si>
  <si>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</si>
  <si>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</si>
  <si>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</si>
  <si>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</si>
  <si>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</si>
  <si>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</si>
  <si>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</si>
  <si>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</si>
  <si>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</si>
  <si>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</si>
  <si>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</si>
  <si>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</si>
  <si>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</si>
  <si>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</si>
  <si>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</si>
  <si>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</si>
  <si>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</si>
  <si>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</si>
  <si>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</si>
  <si>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</si>
  <si>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</si>
  <si>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</si>
  <si>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</si>
  <si>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</si>
  <si>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</si>
  <si>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</si>
  <si>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</si>
  <si>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</si>
  <si>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</si>
  <si>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</si>
  <si>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</si>
  <si>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</si>
  <si>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</si>
  <si>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</si>
  <si>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</si>
  <si>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</si>
  <si>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</si>
  <si>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</si>
  <si>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</si>
  <si>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</si>
  <si>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</si>
  <si>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</si>
  <si>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</si>
  <si>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</si>
  <si>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</si>
  <si>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</si>
  <si>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</si>
  <si>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</si>
  <si>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</si>
  <si>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</si>
  <si>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</si>
  <si>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</si>
  <si>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</si>
  <si>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</si>
  <si>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</si>
  <si>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</si>
  <si>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</si>
  <si>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</si>
  <si>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</si>
  <si>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</si>
  <si>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</si>
  <si>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</si>
  <si>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</si>
  <si>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</si>
  <si>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</si>
  <si>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</si>
  <si>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</si>
  <si>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</si>
  <si>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</si>
  <si>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</si>
  <si>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</si>
  <si>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</si>
  <si>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</si>
  <si>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</si>
  <si>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</si>
  <si>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</si>
  <si>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</si>
  <si>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</si>
  <si>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</si>
  <si>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</si>
  <si>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</si>
  <si>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</si>
  <si>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</si>
  <si>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</si>
  <si>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</si>
  <si>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</si>
  <si>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</si>
  <si>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</si>
  <si>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</si>
  <si>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</si>
  <si>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</si>
  <si>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</si>
  <si>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</si>
  <si>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</si>
  <si>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</si>
  <si>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</si>
  <si>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</si>
  <si>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</si>
  <si>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</si>
  <si>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</si>
  <si>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</si>
  <si>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</si>
  <si>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</si>
  <si>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</si>
  <si>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</si>
  <si>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</si>
  <si>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</si>
  <si>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</si>
  <si>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</si>
  <si>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</si>
  <si>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</si>
  <si>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</si>
  <si>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</si>
  <si>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</si>
  <si>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</si>
  <si>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</si>
  <si>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</si>
  <si>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</si>
  <si>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</si>
  <si>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</si>
  <si>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</si>
  <si>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</si>
  <si>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</si>
  <si>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</si>
  <si>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</si>
  <si>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</si>
  <si>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</si>
  <si>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</si>
  <si>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</si>
  <si>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</si>
  <si>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</si>
  <si>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</si>
  <si>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</si>
  <si>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</si>
  <si>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</si>
  <si>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</si>
  <si>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</si>
  <si>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</si>
  <si>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</si>
  <si>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</si>
  <si>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</si>
  <si>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</si>
  <si>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</si>
  <si>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</si>
  <si>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</si>
  <si>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</si>
  <si>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</si>
  <si>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</si>
  <si>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</si>
  <si>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</si>
  <si>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</si>
  <si>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</si>
  <si>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</si>
  <si>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</si>
  <si>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</si>
  <si>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</si>
  <si>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</si>
  <si>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</si>
  <si>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</si>
  <si>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</si>
  <si>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</si>
  <si>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</si>
  <si>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</si>
  <si>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</si>
  <si>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</si>
  <si>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</si>
  <si>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</si>
  <si>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</si>
  <si>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</si>
  <si>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</si>
  <si>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</si>
  <si>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</si>
  <si>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</si>
  <si>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</si>
  <si>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</si>
  <si>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</si>
  <si>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</si>
  <si>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</si>
  <si>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</si>
  <si>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</si>
  <si>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</si>
  <si>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</si>
  <si>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</si>
  <si>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</si>
  <si>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</si>
  <si>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</si>
  <si>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</si>
  <si>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</si>
  <si>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</si>
  <si>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</si>
  <si>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</si>
  <si>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</si>
  <si>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</si>
  <si>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</si>
  <si>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</si>
  <si>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</si>
  <si>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</si>
  <si>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</si>
  <si>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</si>
  <si>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</si>
  <si>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</si>
  <si>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</si>
  <si>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</si>
  <si>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</si>
  <si>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</si>
  <si>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</si>
  <si>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</si>
  <si>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</si>
  <si>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</si>
  <si>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</si>
  <si>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</si>
  <si>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</si>
  <si>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</si>
  <si>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</si>
  <si>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</si>
  <si>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</si>
  <si>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</si>
  <si>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</si>
  <si>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</si>
  <si>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</si>
  <si>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</si>
  <si>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</si>
  <si>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</si>
  <si>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</si>
  <si>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</si>
  <si>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</si>
  <si>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</si>
  <si>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</si>
  <si>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</si>
  <si>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</si>
  <si>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</si>
  <si>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</si>
  <si>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</si>
  <si>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Terminated</t>
  </si>
  <si>
    <t>Completed-Report Submitted</t>
  </si>
  <si>
    <t>No Action Taken</t>
  </si>
  <si>
    <t>Sangram Pani /SF0028817</t>
  </si>
  <si>
    <t>Sibabrata  Sahoo/SF0073509</t>
  </si>
  <si>
    <t>Gobind Prasad Mohanty/ SF0009889</t>
  </si>
  <si>
    <t>Sanjaya Kumar Sahoo/SF0070624</t>
  </si>
  <si>
    <t>22/12/25</t>
  </si>
  <si>
    <t>East</t>
  </si>
  <si>
    <t>Odisha</t>
  </si>
  <si>
    <t>Cuttack</t>
  </si>
  <si>
    <t>Jajpur Road</t>
  </si>
  <si>
    <t>Kendrapara</t>
  </si>
  <si>
    <t>OR3109</t>
  </si>
  <si>
    <t>Chandikhol-2</t>
  </si>
  <si>
    <t>Radhadeipur</t>
  </si>
  <si>
    <t>SF0072124</t>
  </si>
  <si>
    <t>Sakti Prasad Jena</t>
  </si>
  <si>
    <t>3231</t>
  </si>
  <si>
    <t>4751</t>
  </si>
  <si>
    <t>Chetana</t>
  </si>
  <si>
    <t>CID091712638</t>
  </si>
  <si>
    <t>ST</t>
  </si>
  <si>
    <t>HINDU</t>
  </si>
  <si>
    <t>Animal Husbandry &amp; Poultry</t>
  </si>
  <si>
    <t>LILI PRABHA MALLIK</t>
  </si>
  <si>
    <t>8280925844</t>
  </si>
  <si>
    <t>19-Sep-2022</t>
  </si>
  <si>
    <t>03</t>
  </si>
  <si>
    <t>6</t>
  </si>
  <si>
    <t>6.80 Yrs</t>
  </si>
  <si>
    <t>26 Mar 2021</t>
  </si>
  <si>
    <t>&gt; 6 to 10 Years</t>
  </si>
  <si>
    <t>03-Nov-2022</t>
  </si>
  <si>
    <t>03-Aug-2024</t>
  </si>
  <si>
    <t>Open</t>
  </si>
  <si>
    <t/>
  </si>
  <si>
    <t>31-Dec-2024</t>
  </si>
  <si>
    <t>Malaya Pritam Lenka/SF0097052</t>
  </si>
  <si>
    <t>As per Borrower statement and evidence found that borrower paid her EMI RS 4450/- to Lakesh Kumar Senapati/SF0088334  on dt-11/01/25 and 06/02/25 but LO did not remmited to branch.</t>
  </si>
  <si>
    <t>Lakesh Kumar Senapati</t>
  </si>
  <si>
    <t>SF0088334</t>
  </si>
  <si>
    <t>As per Borrower multiple evidence found that she paid RS 2450/-(RS 1550/- + RS 900/-)through phonepay and RS 2000/- cash to LO Lakesh Kumar Senapati/SF0088334 but LO did not remmited to branch,total fraud RS 4450/-.</t>
  </si>
  <si>
    <t>As per borrower she paid RS 4450/- through phonepay to LO Lakesh Kumar Senapati/SF0088334 on dt-06/02/25,but lo did not remmited to branch.</t>
  </si>
  <si>
    <t>CSS</t>
  </si>
  <si>
    <t>Dual Staff</t>
  </si>
  <si>
    <t>R</t>
  </si>
  <si>
    <t>Hemanta Kumar Behera</t>
  </si>
  <si>
    <t>SF0094133</t>
  </si>
  <si>
    <t>Branch Manager</t>
  </si>
  <si>
    <t xml:space="preserve">Available &amp; Updated </t>
  </si>
  <si>
    <t>L</t>
  </si>
  <si>
    <t>Butu Das</t>
  </si>
  <si>
    <t>SF0052296</t>
  </si>
  <si>
    <t>Credit assistant</t>
  </si>
  <si>
    <t>FN25-26-03281</t>
  </si>
  <si>
    <t>Loan Officer</t>
  </si>
  <si>
    <t>Post CSS verification, We identified a cash misappropriation of Rs.8900/- (Gross &amp; Net Fraud) against LO/Lakesh Kumar Senapati/SF0088334.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</si>
</sst>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37" fillId="0" borderId="0">
      <alignment vertical="center"/>
    </xf>
    <xf numFmtId="0" fontId="36" fillId="0" borderId="0"/>
    <xf numFmtId="0" fontId="32" fillId="0" borderId="0" applyNumberFormat="0" applyFill="0" applyBorder="0" applyAlignment="0" applyProtection="0"/>
    <xf numFmtId="9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40">
    <cellStyle name="Comma" xfId="30" builtinId="3"/>
    <cellStyle name="Comma 2" xfId="32" xr:uid="{A33E7F1E-DC4F-4C2B-80C6-555EE37735C1}"/>
    <cellStyle name="Comma 2 2" xfId="14" xr:uid="{00000000-0005-0000-0000-000000000000}"/>
    <cellStyle name="Comma 2 2 2" xfId="38" xr:uid="{525DF2FF-72C0-47DA-A596-249646CD0F84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FCECCB88-4DD3-4AF3-9496-1E4FBC2B6536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7" xr:uid="{49655C89-8F5A-4DED-9864-4A8645B39F5B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3" xr:uid="{B94D7FC3-74D1-45D1-BCC9-09780DD2F9C1}"/>
    <cellStyle name="Normal 5" xfId="4" xr:uid="{00000000-0005-0000-0000-000012000000}"/>
    <cellStyle name="Normal 5 2" xfId="19" xr:uid="{00000000-0005-0000-0000-000013000000}"/>
    <cellStyle name="Normal 5 3" xfId="34" xr:uid="{6671CB64-965F-4C07-A907-05627372FF31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8 2" xfId="39" xr:uid="{1B34BB11-2FAA-4B91-8048-18BDB4731619}"/>
    <cellStyle name="Normal 9" xfId="8" xr:uid="{00000000-0005-0000-0000-000017000000}"/>
    <cellStyle name="Percent 2" xfId="36" xr:uid="{4ED46A2C-CBEA-44CC-942C-6C73375AC711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OR3109</v>
      </c>
      <c r="D5" s="63" t="str">
        <f>IF('Physical Cash at Safe'!D28="Yes", 'Physical Cash at Safe'!B4,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46013</v>
      </c>
      <c r="H5" s="106" t="s">
        <v>291</v>
      </c>
      <c r="I5" s="61">
        <v>46013</v>
      </c>
      <c r="J5" s="74" t="str">
        <f>IF('Physical Cash at Safe'!D28="Yes",'Physical Cash at Safe'!E28,IF('Borrower Wise Details'!D5&lt;&gt;"",'Borrower Wise Details'!D5,""))</f>
        <v>FN25-26-03281</v>
      </c>
      <c r="K5" s="81">
        <v>1</v>
      </c>
      <c r="L5" s="82">
        <v>8900</v>
      </c>
      <c r="M5" s="82">
        <v>0</v>
      </c>
      <c r="N5" s="129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Lakesh Kumar Senapati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SF0088334</v>
      </c>
      <c r="U5" s="77" t="s">
        <v>247</v>
      </c>
      <c r="V5" s="61">
        <v>45720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248</v>
      </c>
      <c r="Z5" s="61">
        <v>46013</v>
      </c>
      <c r="AA5" s="61">
        <v>46013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8900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46013</v>
      </c>
      <c r="AH5" s="70" t="s">
        <v>304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Lakesh Kumar Senapati</v>
      </c>
      <c r="E5" s="68" t="str">
        <f>IF(OR('Fraud Investigation Report'!T5="", 'Fraud Investigation Report'!T5=0), "", 'Fraud Investigation Report'!T5)</f>
        <v>SF0088334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8900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8900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D17" sqref="D1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261</v>
      </c>
      <c r="C4" s="41" t="s">
        <v>259</v>
      </c>
      <c r="D4" s="41" t="s">
        <v>258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46013</v>
      </c>
      <c r="C6" s="18">
        <v>46012</v>
      </c>
      <c r="D6" s="18">
        <v>46013</v>
      </c>
      <c r="E6" s="19">
        <v>0.5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10</v>
      </c>
      <c r="E11" s="23">
        <f t="shared" ref="E11:E17" si="0">D11*A11</f>
        <v>5000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5880</v>
      </c>
      <c r="C18" s="23">
        <f>B18</f>
        <v>5880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5880</v>
      </c>
      <c r="D19" s="30" t="s">
        <v>76</v>
      </c>
      <c r="E19" s="31">
        <f>SUM(E10:E18)</f>
        <v>5880</v>
      </c>
    </row>
    <row r="20" spans="1:5" ht="30" customHeight="1" x14ac:dyDescent="0.3">
      <c r="A20" s="148" t="s">
        <v>97</v>
      </c>
      <c r="B20" s="149"/>
      <c r="C20" s="32">
        <v>5880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7"/>
      <c r="B30" s="127"/>
      <c r="C30" s="128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292</v>
      </c>
      <c r="C32" s="37" t="s">
        <v>82</v>
      </c>
      <c r="D32" s="154" t="s">
        <v>297</v>
      </c>
      <c r="E32" s="155"/>
    </row>
    <row r="33" spans="1:5" ht="18" customHeight="1" x14ac:dyDescent="0.3">
      <c r="A33" s="37" t="s">
        <v>83</v>
      </c>
      <c r="B33" s="38" t="s">
        <v>293</v>
      </c>
      <c r="C33" s="39" t="s">
        <v>84</v>
      </c>
      <c r="D33" s="156" t="s">
        <v>298</v>
      </c>
      <c r="E33" s="157"/>
    </row>
    <row r="34" spans="1:5" ht="27.6" x14ac:dyDescent="0.3">
      <c r="A34" s="39" t="s">
        <v>220</v>
      </c>
      <c r="B34" s="38" t="s">
        <v>294</v>
      </c>
      <c r="C34" s="39" t="s">
        <v>221</v>
      </c>
      <c r="D34" s="152" t="s">
        <v>299</v>
      </c>
      <c r="E34" s="153"/>
    </row>
    <row r="35" spans="1:5" ht="27.6" x14ac:dyDescent="0.3">
      <c r="A35" s="39" t="s">
        <v>222</v>
      </c>
      <c r="B35" s="38" t="s">
        <v>295</v>
      </c>
      <c r="C35" s="39" t="s">
        <v>224</v>
      </c>
      <c r="D35" s="152" t="s">
        <v>300</v>
      </c>
      <c r="E35" s="153"/>
    </row>
    <row r="36" spans="1:5" ht="25.5" customHeight="1" x14ac:dyDescent="0.3">
      <c r="A36" s="39" t="s">
        <v>223</v>
      </c>
      <c r="B36" s="38" t="s">
        <v>296</v>
      </c>
      <c r="C36" s="39" t="s">
        <v>225</v>
      </c>
      <c r="D36" s="152" t="s">
        <v>301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5:E35"/>
    <mergeCell ref="D32:E32"/>
    <mergeCell ref="D33:E33"/>
    <mergeCell ref="D36:E36"/>
    <mergeCell ref="B25:E25"/>
    <mergeCell ref="D29:E29"/>
    <mergeCell ref="A26:E26"/>
    <mergeCell ref="D30:E30"/>
    <mergeCell ref="A31:E31"/>
    <mergeCell ref="D34:E34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8" t="str">
        <f>IF('Loan Outstanding Report'!$H$5="", "", 'Loan Outstanding Report'!$H$5)</f>
        <v>Chandikhol-2</v>
      </c>
      <c r="D5" s="41" t="s">
        <v>302</v>
      </c>
      <c r="E5" s="65">
        <v>46013</v>
      </c>
      <c r="F5" s="133" t="s">
        <v>287</v>
      </c>
      <c r="G5" s="132" t="s">
        <v>288</v>
      </c>
      <c r="H5" s="49" t="s">
        <v>303</v>
      </c>
      <c r="I5" s="119" t="s">
        <v>265</v>
      </c>
      <c r="J5" s="119" t="s">
        <v>268</v>
      </c>
      <c r="K5" s="119" t="s">
        <v>272</v>
      </c>
      <c r="L5" s="11">
        <v>348828022</v>
      </c>
      <c r="M5" s="65" t="s">
        <v>274</v>
      </c>
      <c r="N5" s="123">
        <v>83704</v>
      </c>
      <c r="O5" s="123">
        <v>4450</v>
      </c>
      <c r="P5" s="120" t="s">
        <v>139</v>
      </c>
      <c r="Q5" s="80">
        <v>45668</v>
      </c>
      <c r="R5" s="123">
        <v>4450</v>
      </c>
      <c r="S5" s="123">
        <v>0</v>
      </c>
      <c r="T5" s="123">
        <v>0</v>
      </c>
      <c r="U5" s="124">
        <f t="shared" ref="U5" si="0">IF(AND(ISBLANK(R5),ISBLANK(S5),ISBLANK(T5)),"",R5-(S5+T5))</f>
        <v>4450</v>
      </c>
      <c r="V5" s="116" t="s">
        <v>201</v>
      </c>
      <c r="W5" s="121" t="s">
        <v>289</v>
      </c>
    </row>
    <row r="6" spans="1:23" ht="25.05" customHeight="1" x14ac:dyDescent="0.3">
      <c r="A6" s="64">
        <v>2</v>
      </c>
      <c r="B6" s="60" t="str">
        <f>IF(J6&lt;&gt;"", $B$5, "")</f>
        <v>OR3109</v>
      </c>
      <c r="C6" s="118" t="str">
        <f>IF(J6&lt;&gt;"", $C$5, "")</f>
        <v>Chandikhol-2</v>
      </c>
      <c r="D6" s="41" t="str">
        <f t="shared" ref="D6:D70" si="1">IF(J6&lt;&gt;"", $D$5, "")</f>
        <v>FN25-26-03281</v>
      </c>
      <c r="E6" s="65">
        <v>46013</v>
      </c>
      <c r="F6" s="38" t="str">
        <f>IF(J6&lt;&gt;"", $F$5, "")</f>
        <v>Lakesh Kumar Senapati</v>
      </c>
      <c r="G6" s="49" t="str">
        <f>IF(J6&lt;&gt;"", $G$5, "")</f>
        <v>SF0088334</v>
      </c>
      <c r="H6" s="49" t="str">
        <f>IF(J6&lt;&gt;"", $H$5, "")</f>
        <v>Loan Officer</v>
      </c>
      <c r="I6" s="119" t="s">
        <v>265</v>
      </c>
      <c r="J6" s="119" t="s">
        <v>268</v>
      </c>
      <c r="K6" s="119" t="s">
        <v>272</v>
      </c>
      <c r="L6" s="11">
        <v>348828022</v>
      </c>
      <c r="M6" s="65" t="s">
        <v>274</v>
      </c>
      <c r="N6" s="123">
        <v>83704</v>
      </c>
      <c r="O6" s="123">
        <v>4450</v>
      </c>
      <c r="P6" s="120" t="s">
        <v>139</v>
      </c>
      <c r="Q6" s="80">
        <v>45694</v>
      </c>
      <c r="R6" s="123">
        <v>4450</v>
      </c>
      <c r="S6" s="123">
        <v>0</v>
      </c>
      <c r="T6" s="123">
        <v>0</v>
      </c>
      <c r="U6" s="124">
        <f t="shared" ref="U6:U69" si="2">IF(AND(ISBLANK(R6),ISBLANK(S6),ISBLANK(T6)),"",R6-(S6+T6))</f>
        <v>4450</v>
      </c>
      <c r="V6" s="116" t="s">
        <v>202</v>
      </c>
      <c r="W6" s="121" t="s">
        <v>290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si="1"/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1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1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1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1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1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1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1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1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1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1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1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0" t="s">
        <v>254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1">
        <v>0.30833333333333335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255</v>
      </c>
      <c r="C5" s="38" t="s">
        <v>256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55568</v>
      </c>
      <c r="J5" s="38" t="s">
        <v>262</v>
      </c>
      <c r="K5" s="84">
        <v>55568</v>
      </c>
      <c r="L5" s="84" t="s">
        <v>263</v>
      </c>
      <c r="M5" s="38" t="s">
        <v>264</v>
      </c>
      <c r="N5" s="84">
        <v>165577</v>
      </c>
      <c r="O5" s="84" t="s">
        <v>265</v>
      </c>
      <c r="P5" s="84">
        <v>222082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348828022</v>
      </c>
      <c r="Z5" s="38" t="s">
        <v>272</v>
      </c>
      <c r="AA5" s="107" t="s">
        <v>274</v>
      </c>
      <c r="AB5" s="84">
        <v>83704</v>
      </c>
      <c r="AC5" s="107" t="s">
        <v>275</v>
      </c>
      <c r="AD5" s="84">
        <v>24</v>
      </c>
      <c r="AE5" s="84" t="s">
        <v>276</v>
      </c>
      <c r="AF5" s="84" t="s">
        <v>277</v>
      </c>
      <c r="AG5" s="107" t="s">
        <v>278</v>
      </c>
      <c r="AH5" s="84" t="s">
        <v>279</v>
      </c>
      <c r="AI5" s="107" t="s">
        <v>280</v>
      </c>
      <c r="AJ5" s="84">
        <v>4762</v>
      </c>
      <c r="AK5" s="84">
        <v>4450</v>
      </c>
      <c r="AL5" s="107" t="s">
        <v>281</v>
      </c>
      <c r="AM5" s="84">
        <v>75066.149999999994</v>
      </c>
      <c r="AN5" s="111">
        <v>23145.85</v>
      </c>
      <c r="AO5" s="111">
        <v>98212</v>
      </c>
      <c r="AP5" s="111">
        <v>8637.85</v>
      </c>
      <c r="AQ5" s="111">
        <v>262.14999999999998</v>
      </c>
      <c r="AR5" s="111">
        <v>8900</v>
      </c>
      <c r="AS5" s="111">
        <v>8637.85</v>
      </c>
      <c r="AT5" s="111">
        <v>262.14999999999998</v>
      </c>
      <c r="AU5" s="111">
        <v>8900</v>
      </c>
      <c r="AV5" s="84">
        <v>38</v>
      </c>
      <c r="AW5" s="84"/>
      <c r="AX5" s="84"/>
      <c r="AY5" s="107"/>
      <c r="AZ5" s="84"/>
      <c r="BA5" s="84"/>
      <c r="BB5" s="84" t="s">
        <v>282</v>
      </c>
      <c r="BC5" s="84" t="s">
        <v>283</v>
      </c>
      <c r="BD5" s="107" t="s">
        <v>284</v>
      </c>
      <c r="BE5" s="84">
        <v>83704</v>
      </c>
      <c r="BF5" s="38" t="s">
        <v>268</v>
      </c>
      <c r="BG5" s="84" t="s">
        <v>273</v>
      </c>
      <c r="BH5" s="113" t="s">
        <v>285</v>
      </c>
      <c r="BI5" s="38" t="s">
        <v>110</v>
      </c>
      <c r="BJ5" s="85">
        <v>46013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8900</v>
      </c>
      <c r="BQ5" s="116" t="s">
        <v>208</v>
      </c>
      <c r="BR5" s="117" t="s">
        <v>286</v>
      </c>
    </row>
    <row r="6" spans="1:70" s="112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2025-12-22T12:41:40Z</dcterms:modified>
</cp:coreProperties>
</file>