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95.SSFL\Downloads\"/>
    </mc:Choice>
  </mc:AlternateContent>
  <xr:revisionPtr revIDLastSave="0" documentId="13_ncr:1_{4AD17573-67F5-49FE-A978-45F89B23606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90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<sst xmlns="http://schemas.openxmlformats.org/spreadsheetml/2006/main" count="388" uniqueCount="311">
  <si>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</si>
  <si>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</si>
  <si>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</si>
  <si>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</si>
  <si>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</si>
  <si>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</si>
  <si>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</si>
  <si>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</si>
  <si>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</si>
  <si>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</si>
  <si>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</si>
  <si>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</si>
  <si>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</si>
  <si>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</si>
  <si>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</si>
  <si>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</si>
  <si>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</si>
  <si>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</si>
  <si>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</si>
  <si>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</si>
  <si>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</si>
  <si>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</si>
  <si>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</si>
  <si>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</si>
  <si>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</si>
  <si>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</si>
  <si>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</si>
  <si>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</si>
  <si>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</si>
  <si>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</si>
  <si>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</si>
  <si>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</si>
  <si>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</si>
  <si>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</si>
  <si>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</si>
  <si>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</si>
  <si>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</si>
  <si>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</si>
  <si>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</si>
  <si>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</si>
  <si>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</si>
  <si>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</si>
  <si>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</si>
  <si>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</si>
  <si>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</si>
  <si>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</si>
  <si>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</si>
  <si>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</si>
  <si>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</si>
  <si>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</si>
  <si>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</si>
  <si>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</si>
  <si>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</si>
  <si>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</si>
  <si>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</si>
  <si>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</si>
  <si>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</si>
  <si>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</si>
  <si>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</si>
  <si>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</si>
  <si>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</si>
  <si>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</si>
  <si>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</si>
  <si>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</si>
  <si>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</si>
  <si>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</si>
  <si>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</si>
  <si>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</si>
  <si>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</si>
  <si>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</si>
  <si>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</si>
  <si>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</si>
  <si>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</si>
  <si>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</si>
  <si>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</si>
  <si>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</si>
  <si>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</si>
  <si>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</si>
  <si>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</si>
  <si>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</si>
  <si>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</si>
  <si>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</si>
  <si>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</si>
  <si>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</si>
  <si>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</si>
  <si>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</si>
  <si>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</si>
  <si>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</si>
  <si>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</si>
  <si>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</si>
  <si>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</si>
  <si>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</si>
  <si>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</si>
  <si>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</si>
  <si>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</si>
  <si>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</si>
  <si>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</si>
  <si>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</si>
  <si>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</si>
  <si>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</si>
  <si>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</si>
  <si>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</si>
  <si>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</si>
  <si>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</si>
  <si>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</si>
  <si>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</si>
  <si>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</si>
  <si>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</si>
  <si>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</si>
  <si>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</si>
  <si>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</si>
  <si>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</si>
  <si>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</si>
  <si>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</si>
  <si>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</si>
  <si>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</si>
  <si>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</si>
  <si>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</si>
  <si>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</si>
  <si>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</si>
  <si>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</si>
  <si>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</si>
  <si>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</si>
  <si>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</si>
  <si>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</si>
  <si>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</si>
  <si>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</si>
  <si>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</si>
  <si>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</si>
  <si>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</si>
  <si>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</si>
  <si>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</si>
  <si>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</si>
  <si>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</si>
  <si>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</si>
  <si>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</si>
  <si>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</si>
  <si>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</si>
  <si>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</si>
  <si>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</si>
  <si>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</si>
  <si>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</si>
  <si>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</si>
  <si>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</si>
  <si>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</si>
  <si>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</si>
  <si>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</si>
  <si>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</si>
  <si>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</si>
  <si>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</si>
  <si>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</si>
  <si>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</si>
  <si>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</si>
  <si>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</si>
  <si>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</si>
  <si>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</si>
  <si>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</si>
  <si>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</si>
  <si>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</si>
  <si>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</si>
  <si>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</si>
  <si>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</si>
  <si>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</si>
  <si>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</si>
  <si>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</si>
  <si>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</si>
  <si>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</si>
  <si>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</si>
  <si>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</si>
  <si>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</si>
  <si>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</si>
  <si>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</si>
  <si>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</si>
  <si>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</si>
  <si>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</si>
  <si>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</si>
  <si>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</si>
  <si>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</si>
  <si>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</si>
  <si>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</si>
  <si>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</si>
  <si>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</si>
  <si>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</si>
  <si>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</si>
  <si>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</si>
  <si>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</si>
  <si>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</si>
  <si>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</si>
  <si>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</si>
  <si>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</si>
  <si>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</si>
  <si>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</si>
  <si>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</si>
  <si>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</si>
  <si>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</si>
  <si>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</si>
  <si>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</si>
  <si>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</si>
  <si>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</si>
  <si>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</si>
  <si>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</si>
  <si>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</si>
  <si>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</si>
  <si>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</si>
  <si>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</si>
  <si>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</si>
  <si>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</si>
  <si>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</si>
  <si>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</si>
  <si>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</si>
  <si>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</si>
  <si>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</si>
  <si>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</si>
  <si>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</si>
  <si>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</si>
  <si>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</si>
  <si>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</si>
  <si>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</si>
  <si>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</si>
  <si>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</si>
  <si>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</si>
  <si>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</si>
  <si>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</si>
  <si>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</si>
  <si>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</si>
  <si>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</si>
  <si>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</si>
  <si>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</si>
  <si>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</si>
  <si>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</si>
  <si>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</si>
  <si>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</si>
  <si>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</si>
  <si>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</si>
  <si>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</si>
  <si>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</si>
  <si>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</si>
  <si>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</si>
  <si>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</si>
  <si>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</si>
  <si>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</si>
  <si>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</si>
  <si>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</si>
  <si>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</si>
  <si>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</si>
  <si>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</si>
  <si>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</si>
  <si>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</si>
  <si>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</si>
  <si>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</si>
  <si>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</si>
  <si>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>Open</t>
  </si>
  <si>
    <t/>
  </si>
  <si>
    <t>Completed-Report Submitted</t>
  </si>
  <si>
    <t>Sanjaya Kumar Sahoo/SF0070624</t>
  </si>
  <si>
    <t>Terminated</t>
  </si>
  <si>
    <t>OR3107</t>
  </si>
  <si>
    <t>Dhamara</t>
  </si>
  <si>
    <t>L</t>
  </si>
  <si>
    <t>R</t>
  </si>
  <si>
    <t>Agriculture &amp; Farming</t>
  </si>
  <si>
    <t>4</t>
  </si>
  <si>
    <t>Manash Samal/SF0057264</t>
  </si>
  <si>
    <t>Reporting Time : 08:00</t>
  </si>
  <si>
    <t>Sandeep Kumar Behera</t>
  </si>
  <si>
    <t>SF0043506</t>
  </si>
  <si>
    <t>Branch Manager</t>
  </si>
  <si>
    <t>Ruparanjan Sahoo</t>
  </si>
  <si>
    <t>SF0047415</t>
  </si>
  <si>
    <t>Branch Quality Manager</t>
  </si>
  <si>
    <t>Form Date :13-12-25</t>
  </si>
  <si>
    <t>To Date :13-12-25</t>
  </si>
  <si>
    <t>Cuttack</t>
  </si>
  <si>
    <t>Jajpur Road</t>
  </si>
  <si>
    <t>Kendrapara</t>
  </si>
  <si>
    <t>OR3105</t>
  </si>
  <si>
    <t>Kujanga</t>
  </si>
  <si>
    <t>Madhuraganda Khamar</t>
  </si>
  <si>
    <t>435270</t>
  </si>
  <si>
    <t>Hanuman</t>
  </si>
  <si>
    <t>SID951373380316</t>
  </si>
  <si>
    <t>EBC</t>
  </si>
  <si>
    <t>Unnati</t>
  </si>
  <si>
    <t>Towel Business</t>
  </si>
  <si>
    <t>SASMITA SAHU</t>
  </si>
  <si>
    <t>02-May-2023</t>
  </si>
  <si>
    <t>Wed</t>
  </si>
  <si>
    <t>7.43 Yrs</t>
  </si>
  <si>
    <t>03 Mar 2021</t>
  </si>
  <si>
    <t>&gt; 6 to 10 Years</t>
  </si>
  <si>
    <t>06-Jun-2023</t>
  </si>
  <si>
    <t>23-Sep-2025</t>
  </si>
  <si>
    <t>08-Feb-2024</t>
  </si>
  <si>
    <t>0</t>
  </si>
  <si>
    <t>06-Mar-2024</t>
  </si>
  <si>
    <t>07-Aug-2024</t>
  </si>
  <si>
    <t>30-Sep-2025</t>
  </si>
  <si>
    <t>31-Mar-2025</t>
  </si>
  <si>
    <t>Sibabrata Sahoo/SF0073509</t>
  </si>
  <si>
    <t>Sangram Pani/SF0028817</t>
  </si>
  <si>
    <t>Gobind Prasad Mohanty/SF0009889</t>
  </si>
  <si>
    <t>Ranjan Malik</t>
  </si>
  <si>
    <t>SF0069330</t>
  </si>
  <si>
    <t>CSS</t>
  </si>
  <si>
    <t>During verification of Loan Card and FIMO, I observed that Previously Caseload (FN25-26-01491) has been conducted for this Borrowers one Loan ID-351536706 and also Fraud amount Rs 17959/- Fraud posting done from HO Side.</t>
  </si>
  <si>
    <t>As per Borrower Sasmita Sahu(355118603)statement and Phone Pe and Cash Receipt , I observed that Borrower paid 34000/- (Rs 29000/- Phone Pe and Rs 5000/- Cash) to CA Ranjan Malik on 11-08-24 Respectively but not posted.</t>
  </si>
  <si>
    <t>Loan Officer</t>
  </si>
  <si>
    <t>FN25-26-03283</t>
  </si>
  <si>
    <t>As per Borrower Sasmita Sahu(355118603)statement and Phone Pe and Cash Receipt , I observed that Borrower paid 34000/- (Rs 29000/- Phone Pe and Rs 5000/- Cash) to LO Ranjan Malik on 11-08-24 Respectively but not posted.</t>
  </si>
  <si>
    <t>No Action Taken</t>
  </si>
  <si>
    <t>Post CSS Verification We identified a cash misappropriation of Rs.34,000/- (Gross &amp; Net) against Lo/Ranjan Mallik/SF0069330.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</si>
</sst>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OR3105</v>
      </c>
      <c r="D5" s="63" t="str">
        <f>IF('Physical Cash at Safe'!D28="Yes", 'Physical Cash at Safe'!B4, 'Borrower Wise Details'!C5)</f>
        <v>Kujanga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46004</v>
      </c>
      <c r="H5" s="107" t="s">
        <v>303</v>
      </c>
      <c r="I5" s="61">
        <v>46013</v>
      </c>
      <c r="J5" s="74" t="str">
        <f>IF('Physical Cash at Safe'!D28="Yes",'Physical Cash at Safe'!E28,IF('Borrower Wise Details'!D5&lt;&gt;"",'Borrower Wise Details'!D5,""))</f>
        <v>FN25-26-03283</v>
      </c>
      <c r="K5" s="81">
        <v>1</v>
      </c>
      <c r="L5" s="82">
        <v>34000</v>
      </c>
      <c r="M5" s="82">
        <v>0</v>
      </c>
      <c r="N5" s="82" t="s">
        <v>299</v>
      </c>
      <c r="O5" s="82" t="s">
        <v>298</v>
      </c>
      <c r="P5" s="82" t="s">
        <v>300</v>
      </c>
      <c r="Q5" s="82" t="s">
        <v>254</v>
      </c>
      <c r="R5" s="75" t="str">
        <f>IF('Physical Cash at Safe'!$D$28="Yes", 'Physical Cash at Safe'!$A$28, IF('Borrower Wise Details'!F5&lt;&gt;"", 'Borrower Wise Details'!F5, ""))</f>
        <v>Ranjan Malik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SF0069330</v>
      </c>
      <c r="U5" s="77" t="s">
        <v>255</v>
      </c>
      <c r="V5" s="61">
        <v>45922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46004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46013</v>
      </c>
      <c r="AH5" s="70" t="s">
        <v>310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68" t="str">
        <f>IF(OR('Fraud Investigation Report'!R5="", 'Fraud Investigation Report'!R5=0), "", 'Fraud Investigation Report'!R5)</f>
        <v>Ranjan Malik</v>
      </c>
      <c r="E5" s="68" t="str">
        <f>IF(OR('Fraud Investigation Report'!T5="", 'Fraud Investigation Report'!T5=0), "", 'Fraud Investigation Report'!T5)</f>
        <v>SF0069330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34000</v>
      </c>
      <c r="Q5" s="49"/>
      <c r="R5" s="84" t="s">
        <v>309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256</v>
      </c>
      <c r="B4" s="41" t="s">
        <v>257</v>
      </c>
      <c r="C4" s="41" t="s">
        <v>244</v>
      </c>
      <c r="D4" s="41" t="s">
        <v>244</v>
      </c>
      <c r="E4" s="41" t="s">
        <v>244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46004</v>
      </c>
      <c r="C6" s="18">
        <v>46003</v>
      </c>
      <c r="D6" s="18">
        <v>46004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5">
      <c r="A33" s="37" t="s">
        <v>83</v>
      </c>
      <c r="B33" s="106" t="s">
        <v>259</v>
      </c>
      <c r="C33" s="39" t="s">
        <v>84</v>
      </c>
      <c r="D33" s="132" t="s">
        <v>258</v>
      </c>
      <c r="E33" s="133"/>
    </row>
    <row r="34" spans="1:5" ht="26" x14ac:dyDescent="0.35">
      <c r="A34" s="39" t="s">
        <v>217</v>
      </c>
      <c r="B34" s="38" t="s">
        <v>264</v>
      </c>
      <c r="C34" s="39" t="s">
        <v>218</v>
      </c>
      <c r="D34" s="134" t="s">
        <v>267</v>
      </c>
      <c r="E34" s="135"/>
    </row>
    <row r="35" spans="1:5" ht="26" x14ac:dyDescent="0.35">
      <c r="A35" s="39" t="s">
        <v>219</v>
      </c>
      <c r="B35" s="38" t="s">
        <v>265</v>
      </c>
      <c r="C35" s="39" t="s">
        <v>221</v>
      </c>
      <c r="D35" s="134" t="s">
        <v>268</v>
      </c>
      <c r="E35" s="135"/>
    </row>
    <row r="36" spans="1:5" ht="25.5" customHeight="1" x14ac:dyDescent="0.35">
      <c r="A36" s="39" t="s">
        <v>220</v>
      </c>
      <c r="B36" s="38" t="s">
        <v>266</v>
      </c>
      <c r="C36" s="39" t="s">
        <v>222</v>
      </c>
      <c r="D36" s="136" t="s">
        <v>269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OR3105</v>
      </c>
      <c r="C5" s="119" t="str">
        <f>IF('Loan Outstanding Report'!$H$5="", "", 'Loan Outstanding Report'!$H$5)</f>
        <v>Kujanga</v>
      </c>
      <c r="D5" s="41" t="s">
        <v>307</v>
      </c>
      <c r="E5" s="65">
        <v>46004</v>
      </c>
      <c r="F5" s="38" t="s">
        <v>301</v>
      </c>
      <c r="G5" s="49" t="s">
        <v>302</v>
      </c>
      <c r="H5" s="49" t="s">
        <v>306</v>
      </c>
      <c r="I5" s="120" t="s">
        <v>278</v>
      </c>
      <c r="J5" s="120" t="s">
        <v>280</v>
      </c>
      <c r="K5" s="120" t="s">
        <v>284</v>
      </c>
      <c r="L5" s="11">
        <v>355118603</v>
      </c>
      <c r="M5" s="65" t="s">
        <v>292</v>
      </c>
      <c r="N5" s="124">
        <v>40000</v>
      </c>
      <c r="O5" s="124">
        <v>2690</v>
      </c>
      <c r="P5" s="121" t="s">
        <v>140</v>
      </c>
      <c r="Q5" s="80">
        <v>45515</v>
      </c>
      <c r="R5" s="124">
        <v>34000</v>
      </c>
      <c r="S5" s="124">
        <v>0</v>
      </c>
      <c r="T5" s="124">
        <v>0</v>
      </c>
      <c r="U5" s="125">
        <f t="shared" ref="U5" si="0">IF(AND(ISBLANK(R5),ISBLANK(S5),ISBLANK(T5)),"",R5-(S5+T5))</f>
        <v>34000</v>
      </c>
      <c r="V5" s="117" t="s">
        <v>203</v>
      </c>
      <c r="W5" s="122" t="s">
        <v>308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" si="8">IF(J8&lt;&gt;"", $F$5, "")</f>
        <v/>
      </c>
      <c r="G8" s="49" t="str">
        <f t="shared" ref="G8" si="9">IF(J8&lt;&gt;"", $G$5, "")</f>
        <v/>
      </c>
      <c r="H8" s="49" t="str">
        <f t="shared" ref="H8" si="10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10" si="11">IF(J9&lt;&gt;"", $F$5, "")</f>
        <v/>
      </c>
      <c r="G9" s="49" t="str">
        <f t="shared" ref="G9:G10" si="12">IF(J9&lt;&gt;"", $G$5, "")</f>
        <v/>
      </c>
      <c r="H9" s="49" t="str">
        <f t="shared" ref="H9:H10" si="13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11"/>
        <v/>
      </c>
      <c r="G10" s="49" t="str">
        <f t="shared" si="12"/>
        <v/>
      </c>
      <c r="H10" s="49" t="str">
        <f t="shared" si="1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70" zoomScaleNormal="7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7.3632812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0.45312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248</v>
      </c>
      <c r="D5" s="38" t="s">
        <v>272</v>
      </c>
      <c r="E5" s="38" t="s">
        <v>273</v>
      </c>
      <c r="F5" s="38" t="s">
        <v>274</v>
      </c>
      <c r="G5" s="84" t="s">
        <v>275</v>
      </c>
      <c r="H5" s="38" t="s">
        <v>276</v>
      </c>
      <c r="I5" s="84">
        <v>59193</v>
      </c>
      <c r="J5" s="38" t="s">
        <v>277</v>
      </c>
      <c r="K5" s="84">
        <v>59193</v>
      </c>
      <c r="L5" s="84" t="s">
        <v>265</v>
      </c>
      <c r="M5" s="38" t="s">
        <v>264</v>
      </c>
      <c r="N5" s="84">
        <v>161336</v>
      </c>
      <c r="O5" s="84" t="s">
        <v>278</v>
      </c>
      <c r="P5" s="84">
        <v>216406</v>
      </c>
      <c r="Q5" s="38" t="s">
        <v>279</v>
      </c>
      <c r="R5" s="38" t="s">
        <v>249</v>
      </c>
      <c r="S5" s="84" t="s">
        <v>280</v>
      </c>
      <c r="T5" s="84" t="s">
        <v>280</v>
      </c>
      <c r="U5" s="84" t="s">
        <v>281</v>
      </c>
      <c r="V5" s="84" t="s">
        <v>250</v>
      </c>
      <c r="W5" s="84">
        <v>541</v>
      </c>
      <c r="X5" s="38" t="s">
        <v>260</v>
      </c>
      <c r="Y5" s="84">
        <v>351536706</v>
      </c>
      <c r="Z5" s="38" t="s">
        <v>284</v>
      </c>
      <c r="AA5" s="108" t="s">
        <v>285</v>
      </c>
      <c r="AB5" s="84">
        <v>72000</v>
      </c>
      <c r="AC5" s="108" t="s">
        <v>286</v>
      </c>
      <c r="AD5" s="84">
        <v>24</v>
      </c>
      <c r="AE5" s="84" t="s">
        <v>261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3850</v>
      </c>
      <c r="AK5" s="84">
        <v>3850</v>
      </c>
      <c r="AL5" s="108" t="s">
        <v>291</v>
      </c>
      <c r="AM5" s="84">
        <v>67882.16</v>
      </c>
      <c r="AN5" s="112">
        <v>20526.84</v>
      </c>
      <c r="AO5" s="112">
        <v>88409</v>
      </c>
      <c r="AP5" s="112">
        <v>4117.84</v>
      </c>
      <c r="AQ5" s="112">
        <v>82.16</v>
      </c>
      <c r="AR5" s="112">
        <v>4200</v>
      </c>
      <c r="AS5" s="112">
        <v>4117.84</v>
      </c>
      <c r="AT5" s="112">
        <v>82.16</v>
      </c>
      <c r="AU5" s="112">
        <v>4200</v>
      </c>
      <c r="AV5" s="84">
        <v>33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 t="s">
        <v>296</v>
      </c>
      <c r="BE5" s="84">
        <v>72000</v>
      </c>
      <c r="BF5" s="38" t="s">
        <v>280</v>
      </c>
      <c r="BG5" s="84">
        <v>8144237804</v>
      </c>
      <c r="BH5" s="114" t="s">
        <v>262</v>
      </c>
      <c r="BI5" s="38" t="s">
        <v>110</v>
      </c>
      <c r="BJ5" s="85">
        <v>46007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/>
      <c r="BQ5" s="117"/>
      <c r="BR5" s="130" t="s">
        <v>304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248</v>
      </c>
      <c r="D6" s="38" t="s">
        <v>272</v>
      </c>
      <c r="E6" s="38" t="s">
        <v>273</v>
      </c>
      <c r="F6" s="38" t="s">
        <v>274</v>
      </c>
      <c r="G6" s="84" t="s">
        <v>275</v>
      </c>
      <c r="H6" s="38" t="s">
        <v>276</v>
      </c>
      <c r="I6" s="84">
        <v>59193</v>
      </c>
      <c r="J6" s="38" t="s">
        <v>277</v>
      </c>
      <c r="K6" s="84">
        <v>59193</v>
      </c>
      <c r="L6" s="84" t="s">
        <v>265</v>
      </c>
      <c r="M6" s="38" t="s">
        <v>264</v>
      </c>
      <c r="N6" s="84">
        <v>161336</v>
      </c>
      <c r="O6" s="84" t="s">
        <v>278</v>
      </c>
      <c r="P6" s="84">
        <v>216406</v>
      </c>
      <c r="Q6" s="38" t="s">
        <v>279</v>
      </c>
      <c r="R6" s="38" t="s">
        <v>282</v>
      </c>
      <c r="S6" s="84" t="s">
        <v>280</v>
      </c>
      <c r="T6" s="84" t="s">
        <v>280</v>
      </c>
      <c r="U6" s="84" t="s">
        <v>281</v>
      </c>
      <c r="V6" s="84" t="s">
        <v>250</v>
      </c>
      <c r="W6" s="84">
        <v>0</v>
      </c>
      <c r="X6" s="38" t="s">
        <v>283</v>
      </c>
      <c r="Y6" s="84">
        <v>355118603</v>
      </c>
      <c r="Z6" s="38" t="s">
        <v>284</v>
      </c>
      <c r="AA6" s="108" t="s">
        <v>292</v>
      </c>
      <c r="AB6" s="84">
        <v>40000</v>
      </c>
      <c r="AC6" s="108" t="s">
        <v>286</v>
      </c>
      <c r="AD6" s="84">
        <v>18</v>
      </c>
      <c r="AE6" s="84" t="s">
        <v>293</v>
      </c>
      <c r="AF6" s="84" t="s">
        <v>287</v>
      </c>
      <c r="AG6" s="108" t="s">
        <v>288</v>
      </c>
      <c r="AH6" s="84" t="s">
        <v>289</v>
      </c>
      <c r="AI6" s="108" t="s">
        <v>294</v>
      </c>
      <c r="AJ6" s="84">
        <v>2690</v>
      </c>
      <c r="AK6" s="84">
        <v>2690</v>
      </c>
      <c r="AL6" s="108" t="s">
        <v>295</v>
      </c>
      <c r="AM6" s="84">
        <v>11820.56</v>
      </c>
      <c r="AN6" s="112">
        <v>4319.4399999999996</v>
      </c>
      <c r="AO6" s="112">
        <v>16140</v>
      </c>
      <c r="AP6" s="112">
        <v>28179.439999999999</v>
      </c>
      <c r="AQ6" s="112">
        <v>3872.56</v>
      </c>
      <c r="AR6" s="112">
        <v>32052</v>
      </c>
      <c r="AS6" s="112">
        <v>28179.439999999999</v>
      </c>
      <c r="AT6" s="112">
        <v>3872.56</v>
      </c>
      <c r="AU6" s="112">
        <v>32052</v>
      </c>
      <c r="AV6" s="84">
        <v>23</v>
      </c>
      <c r="AW6" s="84"/>
      <c r="AX6" s="84"/>
      <c r="AY6" s="108"/>
      <c r="AZ6" s="84"/>
      <c r="BA6" s="84"/>
      <c r="BB6" s="84" t="s">
        <v>251</v>
      </c>
      <c r="BC6" s="84" t="s">
        <v>252</v>
      </c>
      <c r="BD6" s="108" t="s">
        <v>297</v>
      </c>
      <c r="BE6" s="84">
        <v>40000</v>
      </c>
      <c r="BF6" s="38" t="s">
        <v>280</v>
      </c>
      <c r="BG6" s="84">
        <v>8144237804</v>
      </c>
      <c r="BH6" s="114" t="s">
        <v>262</v>
      </c>
      <c r="BI6" s="38" t="s">
        <v>110</v>
      </c>
      <c r="BJ6" s="85">
        <v>46007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34000</v>
      </c>
      <c r="BQ6" s="117" t="s">
        <v>208</v>
      </c>
      <c r="BR6" s="130" t="s">
        <v>305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Soubhagya Samantaray</cp:lastModifiedBy>
  <cp:lastPrinted>2025-05-06T06:37:39Z</cp:lastPrinted>
  <dcterms:created xsi:type="dcterms:W3CDTF">2023-04-07T11:05:50Z</dcterms:created>
  <dcterms:modified xsi:type="dcterms:W3CDTF">2025-12-22T12:12:23Z</dcterms:modified>
</cp:coreProperties>
</file>