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Jajpur Road-FN25-26-03287\"/>
    </mc:Choice>
  </mc:AlternateContent>
  <xr:revisionPtr revIDLastSave="0" documentId="13_ncr:1_{C639B9E0-AE0F-4E6D-82F5-469BB6ADB6B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1" i="20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<sst xmlns="http://schemas.openxmlformats.org/spreadsheetml/2006/main" count="451" uniqueCount="314">
  <si>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</si>
  <si>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</si>
  <si>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</si>
  <si>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</si>
  <si>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</si>
  <si>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</si>
  <si>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</si>
  <si>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</si>
  <si>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</si>
  <si>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</si>
  <si>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</si>
  <si>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</si>
  <si>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</si>
  <si>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</si>
  <si>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</si>
  <si>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</si>
  <si>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</si>
  <si>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</si>
  <si>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</si>
  <si>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</si>
  <si>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</si>
  <si>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</si>
  <si>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</si>
  <si>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</si>
  <si>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</si>
  <si>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</si>
  <si>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</si>
  <si>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</si>
  <si>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</si>
  <si>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</si>
  <si>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</si>
  <si>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</si>
  <si>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</si>
  <si>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</si>
  <si>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</si>
  <si>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</si>
  <si>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</si>
  <si>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</si>
  <si>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</si>
  <si>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</si>
  <si>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</si>
  <si>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</si>
  <si>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</si>
  <si>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</si>
  <si>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</si>
  <si>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</si>
  <si>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</si>
  <si>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</si>
  <si>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</si>
  <si>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</si>
  <si>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</si>
  <si>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</si>
  <si>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</si>
  <si>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</si>
  <si>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</si>
  <si>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</si>
  <si>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</si>
  <si>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</si>
  <si>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</si>
  <si>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</si>
  <si>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</si>
  <si>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</si>
  <si>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</si>
  <si>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</si>
  <si>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</si>
  <si>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</si>
  <si>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</si>
  <si>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</si>
  <si>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</si>
  <si>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</si>
  <si>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</si>
  <si>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</si>
  <si>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</si>
  <si>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</si>
  <si>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</si>
  <si>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</si>
  <si>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</si>
  <si>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</si>
  <si>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</si>
  <si>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</si>
  <si>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</si>
  <si>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</si>
  <si>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</si>
  <si>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</si>
  <si>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</si>
  <si>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</si>
  <si>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</si>
  <si>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</si>
  <si>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</si>
  <si>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</si>
  <si>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</si>
  <si>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</si>
  <si>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</si>
  <si>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</si>
  <si>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</si>
  <si>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</si>
  <si>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</si>
  <si>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</si>
  <si>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</si>
  <si>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</si>
  <si>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</si>
  <si>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</si>
  <si>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</si>
  <si>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</si>
  <si>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</si>
  <si>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</si>
  <si>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</si>
  <si>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</si>
  <si>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</si>
  <si>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</si>
  <si>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</si>
  <si>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</si>
  <si>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</si>
  <si>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</si>
  <si>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</si>
  <si>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</si>
  <si>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</si>
  <si>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</si>
  <si>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</si>
  <si>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</si>
  <si>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</si>
  <si>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</si>
  <si>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</si>
  <si>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</si>
  <si>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</si>
  <si>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</si>
  <si>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</si>
  <si>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</si>
  <si>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</si>
  <si>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</si>
  <si>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</si>
  <si>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</si>
  <si>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</si>
  <si>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</si>
  <si>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</si>
  <si>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</si>
  <si>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</si>
  <si>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</si>
  <si>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</si>
  <si>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</si>
  <si>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</si>
  <si>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</si>
  <si>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</si>
  <si>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</si>
  <si>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</si>
  <si>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</si>
  <si>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</si>
  <si>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</si>
  <si>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</si>
  <si>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</si>
  <si>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</si>
  <si>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</si>
  <si>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</si>
  <si>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</si>
  <si>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</si>
  <si>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</si>
  <si>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</si>
  <si>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</si>
  <si>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</si>
  <si>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</si>
  <si>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</si>
  <si>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</si>
  <si>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</si>
  <si>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</si>
  <si>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</si>
  <si>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</si>
  <si>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</si>
  <si>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</si>
  <si>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</si>
  <si>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</si>
  <si>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</si>
  <si>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</si>
  <si>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</si>
  <si>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</si>
  <si>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</si>
  <si>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</si>
  <si>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</si>
  <si>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</si>
  <si>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</si>
  <si>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</si>
  <si>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</si>
  <si>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</si>
  <si>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</si>
  <si>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</si>
  <si>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</si>
  <si>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</si>
  <si>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</si>
  <si>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</si>
  <si>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</si>
  <si>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</si>
  <si>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</si>
  <si>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</si>
  <si>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</si>
  <si>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</si>
  <si>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</si>
  <si>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</si>
  <si>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</si>
  <si>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</si>
  <si>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</si>
  <si>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</si>
  <si>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</si>
  <si>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</si>
  <si>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</si>
  <si>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</si>
  <si>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</si>
  <si>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</si>
  <si>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</si>
  <si>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</si>
  <si>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</si>
  <si>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</si>
  <si>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</si>
  <si>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</si>
  <si>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</si>
  <si>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</si>
  <si>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</si>
  <si>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</si>
  <si>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</si>
  <si>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</si>
  <si>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</si>
  <si>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</si>
  <si>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</si>
  <si>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</si>
  <si>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</si>
  <si>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</si>
  <si>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</si>
  <si>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</si>
  <si>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</si>
  <si>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</si>
  <si>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</si>
  <si>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</si>
  <si>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</si>
  <si>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</si>
  <si>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</si>
  <si>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</si>
  <si>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</si>
  <si>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</si>
  <si>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</si>
  <si>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</si>
  <si>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</si>
  <si>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</si>
  <si>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</si>
  <si>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</si>
  <si>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</si>
  <si>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</si>
  <si>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</si>
  <si>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</si>
  <si>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</si>
  <si>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</si>
  <si>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Dual Staff</t>
  </si>
  <si>
    <t>Available &amp; Updated</t>
  </si>
  <si>
    <t>Sanjaya Kumar Sahoo/SF0070624</t>
  </si>
  <si>
    <t>East</t>
  </si>
  <si>
    <t>Cuttack</t>
  </si>
  <si>
    <t>Jajpur Road</t>
  </si>
  <si>
    <t>Anandpur</t>
  </si>
  <si>
    <t>ORGL0463</t>
  </si>
  <si>
    <t>Andhari</t>
  </si>
  <si>
    <t>SF0036645</t>
  </si>
  <si>
    <t>Rabindra Rout</t>
  </si>
  <si>
    <t>354</t>
  </si>
  <si>
    <t>Andhari-1 354 G1</t>
  </si>
  <si>
    <t>Chetana</t>
  </si>
  <si>
    <t>SID951374278721</t>
  </si>
  <si>
    <t>SC</t>
  </si>
  <si>
    <t>HINDU</t>
  </si>
  <si>
    <t>Agriculture &amp; Farming</t>
  </si>
  <si>
    <t>RITA GURU</t>
  </si>
  <si>
    <t>15-Jan-2024</t>
  </si>
  <si>
    <t>10</t>
  </si>
  <si>
    <t>4</t>
  </si>
  <si>
    <t>7.25 Yrs</t>
  </si>
  <si>
    <t>09 Jan 2020</t>
  </si>
  <si>
    <t>&gt; 6 to 10 Years</t>
  </si>
  <si>
    <t>10-Feb-2024</t>
  </si>
  <si>
    <t>11-Dec-2025</t>
  </si>
  <si>
    <t>Open</t>
  </si>
  <si>
    <t/>
  </si>
  <si>
    <t>8328937448</t>
  </si>
  <si>
    <t>Unnati</t>
  </si>
  <si>
    <t>Tent House</t>
  </si>
  <si>
    <t>15-Aug-2024</t>
  </si>
  <si>
    <t>IL-1</t>
  </si>
  <si>
    <t>10-Sep-2024</t>
  </si>
  <si>
    <t>17-Dec-2025</t>
  </si>
  <si>
    <t>30-Jun-2025</t>
  </si>
  <si>
    <t>Amarendra Malik/SF0059488</t>
  </si>
  <si>
    <t>As per Borrower Statement/Loan Card Evidence borrower(RITA GURU/354685805) paid her EMI amount Rs 3900/- each on dtd.10-05-25, 10-06-25, 10-08-25 &amp; 10-09-25 to LO Jagabandhu Jena/SF0069953 but staff has not remitted at office.</t>
  </si>
  <si>
    <t>As per Borrower Statement/Loan Card Evidence borrower(RITA GURU/357964358) paid her EMI amount Rs 2690/- each on dtd.10-03-25, 10-04-25, 10-06-25, 10-08-25 &amp; 10-09-25 to LO Jagabandhu Jena/SF0069953 but staff has not remitted at office.</t>
  </si>
  <si>
    <t>Jagabandhu Jena</t>
  </si>
  <si>
    <t>SF0069953</t>
  </si>
  <si>
    <t>LO</t>
  </si>
  <si>
    <t>As per Borrower Statement/Loan Card Evidence borrower(RITA GURU/354685805) paid her EMI amount Rs 3900/- on dtd.10-05-25 to LO Jagabandhu Jena/SF0069953 but staff has not remitted at office.</t>
  </si>
  <si>
    <t>As per Borrower Statement/Loan Card Evidence borrower(RITA GURU/354685805) paid her EMI amount Rs 3900/- on dtd.10-06-25 to LO Jagabandhu Jena/SF0069953 but staff has not remitted at office.</t>
  </si>
  <si>
    <t>As per Borrower Statement/Loan Card Evidence borrower(RITA GURU/354685805) paid her EMI amount Rs 3900/- on dtd.10-08-25 to LO Jagabandhu Jena/SF0069953 but staff has not remitted at office.</t>
  </si>
  <si>
    <t>As per Borrower Statement/Loan Card Evidence borrower(RITA GURU/354685805) paid her EMI amount Rs 3900/- on dtd.10-09-25 to LO Jagabandhu Jena/SF0069953 but staff has not remitted at office.</t>
  </si>
  <si>
    <t>As per Borrower Statement/Loan Card Evidence borrower(RITA GURU/357964358) paid her EMI amount Rs 2690/- on dtd.10-02-25 to LO Jagabandhu Jena/SF0069953 but staff has not remitted at office.</t>
  </si>
  <si>
    <t>As per Borrower Statement/Loan Card Evidence borrower(RITA GURU/357964358) paid her EMI amount Rs 2690/- on dtd.10-03-25 to LO Jagabandhu Jena/SF0069953 but staff has not remitted at office.</t>
  </si>
  <si>
    <t>As per Borrower Statement/Loan Card Evidence borrower(RITA GURU/357964358) paid her EMI amount Rs 2690/- on dtd. 10-04-25 to LO Jagabandhu Jena/SF0069953 but staff has not remitted at office.</t>
  </si>
  <si>
    <t>As per Borrower Statement/Loan Card Evidence borrower(RITA GURU/357964358) paid her EMI amount Rs 2690/- on dtd.10-06-25 to LO Jagabandhu Jena/SF0069953 but staff has not remitted at office.</t>
  </si>
  <si>
    <t>As per Borrower Statement/Loan Card Evidence borrower(RITA GURU/357964358) paid her EMI amount Rs 2690/- each on dtd.10-08-25 to LO Jagabandhu Jena/SF0069953 but staff has not remitted at office.</t>
  </si>
  <si>
    <t>As per Borrower Statement/Loan Card Evidence borrower(RITA GURU/357964358) paid her EMI amount Rs 2690/- on dtd.10-09-25 to LO Jagabandhu Jena/SF0069953 but staff has not remitted at office.</t>
  </si>
  <si>
    <t>Anandapur</t>
  </si>
  <si>
    <t>BM</t>
  </si>
  <si>
    <t>Balabanta Barik</t>
  </si>
  <si>
    <t>SF0055091</t>
  </si>
  <si>
    <t>CSS</t>
  </si>
  <si>
    <t>Sibabrata Sahoo/SF0073509</t>
  </si>
  <si>
    <t>Gobind Prasad Mohanty/SF0009889</t>
  </si>
  <si>
    <t>Completed-Report Submitted</t>
  </si>
  <si>
    <t>Fraud amount Observed Rs.31740/-</t>
  </si>
  <si>
    <t>FN25-26-03287</t>
  </si>
  <si>
    <t>Absconding</t>
  </si>
  <si>
    <t>Loan Officer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</si>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</sst>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ORGL0463</v>
      </c>
      <c r="D5" s="63" t="str">
        <f>IF('Physical Cash at Safe'!D28="Yes", 'Physical Cash at Safe'!B4, 'Borrower Wise Details'!C5)</f>
        <v>Jajpur Road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46013</v>
      </c>
      <c r="H5" s="107" t="s">
        <v>305</v>
      </c>
      <c r="I5" s="61">
        <v>46013</v>
      </c>
      <c r="J5" s="74" t="str">
        <f>IF('Physical Cash at Safe'!D28="Yes",'Physical Cash at Safe'!E28,IF('Borrower Wise Details'!D5&lt;&gt;"",'Borrower Wise Details'!D5,""))</f>
        <v>FN25-26-03287</v>
      </c>
      <c r="K5" s="81">
        <v>1</v>
      </c>
      <c r="L5" s="82">
        <v>31740</v>
      </c>
      <c r="M5" s="82">
        <v>0</v>
      </c>
      <c r="N5" s="82" t="s">
        <v>246</v>
      </c>
      <c r="O5" s="82" t="s">
        <v>306</v>
      </c>
      <c r="P5" s="82" t="s">
        <v>307</v>
      </c>
      <c r="Q5" s="82" t="s">
        <v>250</v>
      </c>
      <c r="R5" s="75" t="str">
        <f>IF('Physical Cash at Safe'!$D$28="Yes", 'Physical Cash at Safe'!$A$28, IF('Borrower Wise Details'!F5&lt;&gt;"", 'Borrower Wise Details'!F5, ""))</f>
        <v>Jagabandhu Jena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SF0069953</v>
      </c>
      <c r="U5" s="77" t="s">
        <v>311</v>
      </c>
      <c r="V5" s="61">
        <v>45972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308</v>
      </c>
      <c r="Z5" s="61">
        <v>46013</v>
      </c>
      <c r="AA5" s="61">
        <v>46013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31740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31740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46014</v>
      </c>
      <c r="AH5" s="70" t="s">
        <v>309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ORGL0463</v>
      </c>
      <c r="C5" s="50" t="str">
        <f>IF('Fraud Investigation Report'!D5="", "", 'Fraud Investigation Report'!D5)</f>
        <v>Jajpur Road</v>
      </c>
      <c r="D5" s="68" t="str">
        <f>IF(OR('Fraud Investigation Report'!R5="", 'Fraud Investigation Report'!R5=0), "", 'Fraud Investigation Report'!R5)</f>
        <v>Jagabandhu Jena</v>
      </c>
      <c r="E5" s="68" t="str">
        <f>IF(OR('Fraud Investigation Report'!T5="", 'Fraud Investigation Report'!T5=0), "", 'Fraud Investigation Report'!T5)</f>
        <v>SF0069953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FN25-26-03287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31740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31740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31740</v>
      </c>
      <c r="Q5" s="49"/>
      <c r="R5" s="84" t="s">
        <v>313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16" sqref="D1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255</v>
      </c>
      <c r="B4" s="41" t="s">
        <v>253</v>
      </c>
      <c r="C4" s="41" t="s">
        <v>301</v>
      </c>
      <c r="D4" s="41" t="s">
        <v>253</v>
      </c>
      <c r="E4" s="41" t="s">
        <v>252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46013</v>
      </c>
      <c r="C6" s="18">
        <v>46012</v>
      </c>
      <c r="D6" s="18">
        <v>46013</v>
      </c>
      <c r="E6" s="19">
        <v>0.3125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16509</v>
      </c>
      <c r="C18" s="23">
        <f>B18</f>
        <v>16509</v>
      </c>
      <c r="D18" s="27">
        <v>16509</v>
      </c>
      <c r="E18" s="28">
        <f>D18</f>
        <v>16509</v>
      </c>
    </row>
    <row r="19" spans="1:5" ht="14.4" x14ac:dyDescent="0.3">
      <c r="A19" s="29"/>
      <c r="B19" s="30" t="s">
        <v>76</v>
      </c>
      <c r="C19" s="31">
        <f>SUM(C10:C18)</f>
        <v>16509</v>
      </c>
      <c r="D19" s="30" t="s">
        <v>76</v>
      </c>
      <c r="E19" s="31">
        <f>SUM(E10:E18)</f>
        <v>16509</v>
      </c>
    </row>
    <row r="20" spans="1:5" ht="30" customHeight="1" x14ac:dyDescent="0.3">
      <c r="A20" s="144" t="s">
        <v>97</v>
      </c>
      <c r="B20" s="145"/>
      <c r="C20" s="32">
        <v>16509</v>
      </c>
      <c r="D20" s="33" t="s">
        <v>91</v>
      </c>
      <c r="E20" s="34"/>
    </row>
    <row r="21" spans="1:5" ht="30" customHeight="1" x14ac:dyDescent="0.3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189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6" t="s">
        <v>218</v>
      </c>
      <c r="E29" s="157"/>
    </row>
    <row r="30" spans="1:5" ht="39.9" customHeight="1" x14ac:dyDescent="0.3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219</v>
      </c>
      <c r="B32" s="38" t="s">
        <v>248</v>
      </c>
      <c r="C32" s="37" t="s">
        <v>82</v>
      </c>
      <c r="D32" s="154" t="s">
        <v>249</v>
      </c>
      <c r="E32" s="155"/>
    </row>
    <row r="33" spans="1:5" ht="18" customHeight="1" x14ac:dyDescent="0.3">
      <c r="A33" s="37" t="s">
        <v>83</v>
      </c>
      <c r="B33" s="106">
        <v>306319</v>
      </c>
      <c r="C33" s="39" t="s">
        <v>84</v>
      </c>
      <c r="D33" s="148">
        <v>305439</v>
      </c>
      <c r="E33" s="149"/>
    </row>
    <row r="34" spans="1:5" ht="27.6" x14ac:dyDescent="0.3">
      <c r="A34" s="39" t="s">
        <v>220</v>
      </c>
      <c r="B34" s="38" t="s">
        <v>258</v>
      </c>
      <c r="C34" s="39" t="s">
        <v>221</v>
      </c>
      <c r="D34" s="150" t="s">
        <v>303</v>
      </c>
      <c r="E34" s="151"/>
    </row>
    <row r="35" spans="1:5" ht="27.6" x14ac:dyDescent="0.3">
      <c r="A35" s="39" t="s">
        <v>222</v>
      </c>
      <c r="B35" s="38" t="s">
        <v>257</v>
      </c>
      <c r="C35" s="39" t="s">
        <v>224</v>
      </c>
      <c r="D35" s="150" t="s">
        <v>304</v>
      </c>
      <c r="E35" s="151"/>
    </row>
    <row r="36" spans="1:5" ht="25.5" customHeight="1" x14ac:dyDescent="0.3">
      <c r="A36" s="39" t="s">
        <v>223</v>
      </c>
      <c r="B36" s="38" t="s">
        <v>302</v>
      </c>
      <c r="C36" s="39" t="s">
        <v>225</v>
      </c>
      <c r="D36" s="152" t="s">
        <v>290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Q5" activePane="bottomRight" state="frozen"/>
      <selection pane="topRight" activeCell="K1" sqref="K1"/>
      <selection pane="bottomLeft" activeCell="A5" sqref="A5"/>
      <selection pane="bottomRight" activeCell="F9" sqref="F9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ORGL0463</v>
      </c>
      <c r="C5" s="119" t="str">
        <f>IF('Loan Outstanding Report'!$H$5="", "", 'Loan Outstanding Report'!$H$5)</f>
        <v>Jajpur Road</v>
      </c>
      <c r="D5" s="41" t="s">
        <v>310</v>
      </c>
      <c r="E5" s="65">
        <v>46013</v>
      </c>
      <c r="F5" s="38" t="s">
        <v>288</v>
      </c>
      <c r="G5" s="49" t="s">
        <v>289</v>
      </c>
      <c r="H5" s="49" t="s">
        <v>312</v>
      </c>
      <c r="I5" s="120" t="s">
        <v>259</v>
      </c>
      <c r="J5" s="120" t="s">
        <v>262</v>
      </c>
      <c r="K5" s="120" t="s">
        <v>266</v>
      </c>
      <c r="L5" s="11">
        <v>354685805</v>
      </c>
      <c r="M5" s="65" t="s">
        <v>267</v>
      </c>
      <c r="N5" s="124">
        <v>73000</v>
      </c>
      <c r="O5" s="124">
        <v>3900</v>
      </c>
      <c r="P5" s="121" t="s">
        <v>139</v>
      </c>
      <c r="Q5" s="80">
        <v>45787</v>
      </c>
      <c r="R5" s="124">
        <v>3900</v>
      </c>
      <c r="S5" s="124">
        <v>0</v>
      </c>
      <c r="T5" s="124">
        <v>0</v>
      </c>
      <c r="U5" s="125">
        <f t="shared" ref="U5" si="0">IF(AND(ISBLANK(R5),ISBLANK(S5),ISBLANK(T5)),"",R5-(S5+T5))</f>
        <v>3900</v>
      </c>
      <c r="V5" s="117" t="s">
        <v>201</v>
      </c>
      <c r="W5" s="122" t="s">
        <v>291</v>
      </c>
    </row>
    <row r="6" spans="1:23" ht="24.9" customHeight="1" x14ac:dyDescent="0.3">
      <c r="A6" s="64">
        <v>2</v>
      </c>
      <c r="B6" s="60" t="str">
        <f>IF(J6&lt;&gt;"", $B$5, "")</f>
        <v>ORGL0463</v>
      </c>
      <c r="C6" s="119" t="str">
        <f>IF(J6&lt;&gt;"", $C$5, "")</f>
        <v>Jajpur Road</v>
      </c>
      <c r="D6" s="41" t="str">
        <f>IF(J6&lt;&gt;"", $D$5, "")</f>
        <v>FN25-26-03287</v>
      </c>
      <c r="E6" s="65">
        <v>46013</v>
      </c>
      <c r="F6" s="38" t="str">
        <f>IF(J6&lt;&gt;"", $F$5, "")</f>
        <v>Jagabandhu Jena</v>
      </c>
      <c r="G6" s="49" t="str">
        <f>IF(J6&lt;&gt;"", $G$5, "")</f>
        <v>SF0069953</v>
      </c>
      <c r="H6" s="49" t="str">
        <f>IF(J6&lt;&gt;"", $H$5, "")</f>
        <v>Loan Officer</v>
      </c>
      <c r="I6" s="120" t="s">
        <v>259</v>
      </c>
      <c r="J6" s="120" t="s">
        <v>262</v>
      </c>
      <c r="K6" s="120" t="s">
        <v>266</v>
      </c>
      <c r="L6" s="11">
        <v>354685805</v>
      </c>
      <c r="M6" s="65" t="s">
        <v>267</v>
      </c>
      <c r="N6" s="124">
        <v>73000</v>
      </c>
      <c r="O6" s="124">
        <v>3900</v>
      </c>
      <c r="P6" s="121" t="s">
        <v>139</v>
      </c>
      <c r="Q6" s="80">
        <v>45818</v>
      </c>
      <c r="R6" s="124">
        <v>3900</v>
      </c>
      <c r="S6" s="124">
        <v>0</v>
      </c>
      <c r="T6" s="124">
        <v>0</v>
      </c>
      <c r="U6" s="125">
        <f t="shared" ref="U6:U69" si="1">IF(AND(ISBLANK(R6),ISBLANK(S6),ISBLANK(T6)),"",R6-(S6+T6))</f>
        <v>3900</v>
      </c>
      <c r="V6" s="117" t="s">
        <v>201</v>
      </c>
      <c r="W6" s="122" t="s">
        <v>292</v>
      </c>
    </row>
    <row r="7" spans="1:23" ht="24.9" customHeight="1" x14ac:dyDescent="0.3">
      <c r="A7" s="64">
        <v>3</v>
      </c>
      <c r="B7" s="60" t="str">
        <f t="shared" ref="B7:B70" si="2">IF(J7&lt;&gt;"", $B$5, "")</f>
        <v>ORGL0463</v>
      </c>
      <c r="C7" s="119" t="str">
        <f t="shared" ref="C7:C70" si="3">IF(J7&lt;&gt;"", $C$5, "")</f>
        <v>Jajpur Road</v>
      </c>
      <c r="D7" s="41" t="str">
        <f t="shared" ref="D7:D70" si="4">IF(J7&lt;&gt;"", $D$5, "")</f>
        <v>FN25-26-03287</v>
      </c>
      <c r="E7" s="65">
        <v>46013</v>
      </c>
      <c r="F7" s="38" t="str">
        <f t="shared" ref="F7:F70" si="5">IF(J7&lt;&gt;"", $F$5, "")</f>
        <v>Jagabandhu Jena</v>
      </c>
      <c r="G7" s="49" t="str">
        <f t="shared" ref="G7:G70" si="6">IF(J7&lt;&gt;"", $G$5, "")</f>
        <v>SF0069953</v>
      </c>
      <c r="H7" s="49" t="str">
        <f t="shared" ref="H7:H70" si="7">IF(J7&lt;&gt;"", $H$5, "")</f>
        <v>Loan Officer</v>
      </c>
      <c r="I7" s="120" t="s">
        <v>259</v>
      </c>
      <c r="J7" s="120" t="s">
        <v>262</v>
      </c>
      <c r="K7" s="120" t="s">
        <v>266</v>
      </c>
      <c r="L7" s="11">
        <v>354685805</v>
      </c>
      <c r="M7" s="65" t="s">
        <v>267</v>
      </c>
      <c r="N7" s="124">
        <v>73000</v>
      </c>
      <c r="O7" s="124">
        <v>3900</v>
      </c>
      <c r="P7" s="121" t="s">
        <v>139</v>
      </c>
      <c r="Q7" s="80">
        <v>45879</v>
      </c>
      <c r="R7" s="124">
        <v>3900</v>
      </c>
      <c r="S7" s="124">
        <v>0</v>
      </c>
      <c r="T7" s="124">
        <v>0</v>
      </c>
      <c r="U7" s="125">
        <f t="shared" si="1"/>
        <v>3900</v>
      </c>
      <c r="V7" s="117" t="s">
        <v>201</v>
      </c>
      <c r="W7" s="122" t="s">
        <v>293</v>
      </c>
    </row>
    <row r="8" spans="1:23" ht="24.9" customHeight="1" x14ac:dyDescent="0.3">
      <c r="A8" s="64">
        <v>4</v>
      </c>
      <c r="B8" s="60" t="str">
        <f t="shared" si="2"/>
        <v>ORGL0463</v>
      </c>
      <c r="C8" s="119" t="str">
        <f t="shared" si="3"/>
        <v>Jajpur Road</v>
      </c>
      <c r="D8" s="41" t="str">
        <f t="shared" si="4"/>
        <v>FN25-26-03287</v>
      </c>
      <c r="E8" s="65">
        <v>46013</v>
      </c>
      <c r="F8" s="38" t="str">
        <f t="shared" si="5"/>
        <v>Jagabandhu Jena</v>
      </c>
      <c r="G8" s="49" t="str">
        <f t="shared" si="6"/>
        <v>SF0069953</v>
      </c>
      <c r="H8" s="49" t="str">
        <f t="shared" si="7"/>
        <v>Loan Officer</v>
      </c>
      <c r="I8" s="120" t="s">
        <v>259</v>
      </c>
      <c r="J8" s="120" t="s">
        <v>262</v>
      </c>
      <c r="K8" s="120" t="s">
        <v>266</v>
      </c>
      <c r="L8" s="11">
        <v>354685805</v>
      </c>
      <c r="M8" s="65" t="s">
        <v>267</v>
      </c>
      <c r="N8" s="124">
        <v>73000</v>
      </c>
      <c r="O8" s="124">
        <v>3900</v>
      </c>
      <c r="P8" s="121" t="s">
        <v>139</v>
      </c>
      <c r="Q8" s="80">
        <v>45910</v>
      </c>
      <c r="R8" s="124">
        <v>3900</v>
      </c>
      <c r="S8" s="124">
        <v>0</v>
      </c>
      <c r="T8" s="124">
        <v>0</v>
      </c>
      <c r="U8" s="125">
        <f t="shared" si="1"/>
        <v>3900</v>
      </c>
      <c r="V8" s="117" t="s">
        <v>201</v>
      </c>
      <c r="W8" s="122" t="s">
        <v>294</v>
      </c>
    </row>
    <row r="9" spans="1:23" ht="24.9" customHeight="1" x14ac:dyDescent="0.3">
      <c r="A9" s="64">
        <v>5</v>
      </c>
      <c r="B9" s="60" t="str">
        <f t="shared" si="2"/>
        <v>ORGL0463</v>
      </c>
      <c r="C9" s="119" t="str">
        <f t="shared" si="3"/>
        <v>Jajpur Road</v>
      </c>
      <c r="D9" s="41" t="str">
        <f t="shared" si="4"/>
        <v>FN25-26-03287</v>
      </c>
      <c r="E9" s="65">
        <v>46013</v>
      </c>
      <c r="F9" s="38" t="str">
        <f t="shared" si="5"/>
        <v>Jagabandhu Jena</v>
      </c>
      <c r="G9" s="49" t="str">
        <f t="shared" si="6"/>
        <v>SF0069953</v>
      </c>
      <c r="H9" s="49" t="str">
        <f t="shared" si="7"/>
        <v>Loan Officer</v>
      </c>
      <c r="I9" s="120" t="s">
        <v>259</v>
      </c>
      <c r="J9" s="120" t="s">
        <v>262</v>
      </c>
      <c r="K9" s="120" t="s">
        <v>266</v>
      </c>
      <c r="L9" s="11">
        <v>357964358</v>
      </c>
      <c r="M9" s="65" t="s">
        <v>280</v>
      </c>
      <c r="N9" s="124">
        <v>40000</v>
      </c>
      <c r="O9" s="124">
        <v>2690</v>
      </c>
      <c r="P9" s="121" t="s">
        <v>139</v>
      </c>
      <c r="Q9" s="80">
        <v>45698</v>
      </c>
      <c r="R9" s="124">
        <v>2690</v>
      </c>
      <c r="S9" s="124">
        <v>0</v>
      </c>
      <c r="T9" s="124">
        <v>0</v>
      </c>
      <c r="U9" s="125">
        <f t="shared" si="1"/>
        <v>2690</v>
      </c>
      <c r="V9" s="117" t="s">
        <v>201</v>
      </c>
      <c r="W9" s="122" t="s">
        <v>295</v>
      </c>
    </row>
    <row r="10" spans="1:23" ht="24.9" customHeight="1" x14ac:dyDescent="0.3">
      <c r="A10" s="64">
        <v>6</v>
      </c>
      <c r="B10" s="60" t="str">
        <f t="shared" si="2"/>
        <v>ORGL0463</v>
      </c>
      <c r="C10" s="119" t="str">
        <f t="shared" si="3"/>
        <v>Jajpur Road</v>
      </c>
      <c r="D10" s="41" t="str">
        <f t="shared" si="4"/>
        <v>FN25-26-03287</v>
      </c>
      <c r="E10" s="65">
        <v>46013</v>
      </c>
      <c r="F10" s="38" t="str">
        <f t="shared" si="5"/>
        <v>Jagabandhu Jena</v>
      </c>
      <c r="G10" s="49" t="str">
        <f t="shared" si="6"/>
        <v>SF0069953</v>
      </c>
      <c r="H10" s="49" t="str">
        <f t="shared" si="7"/>
        <v>Loan Officer</v>
      </c>
      <c r="I10" s="120" t="s">
        <v>259</v>
      </c>
      <c r="J10" s="120" t="s">
        <v>262</v>
      </c>
      <c r="K10" s="120" t="s">
        <v>266</v>
      </c>
      <c r="L10" s="11">
        <v>357964358</v>
      </c>
      <c r="M10" s="65" t="s">
        <v>280</v>
      </c>
      <c r="N10" s="124">
        <v>40000</v>
      </c>
      <c r="O10" s="124">
        <v>2690</v>
      </c>
      <c r="P10" s="121" t="s">
        <v>139</v>
      </c>
      <c r="Q10" s="80">
        <v>45726</v>
      </c>
      <c r="R10" s="124">
        <v>2690</v>
      </c>
      <c r="S10" s="124">
        <v>0</v>
      </c>
      <c r="T10" s="124">
        <v>0</v>
      </c>
      <c r="U10" s="125">
        <f t="shared" si="1"/>
        <v>2690</v>
      </c>
      <c r="V10" s="117" t="s">
        <v>201</v>
      </c>
      <c r="W10" s="122" t="s">
        <v>296</v>
      </c>
    </row>
    <row r="11" spans="1:23" ht="24.9" customHeight="1" x14ac:dyDescent="0.3">
      <c r="A11" s="64">
        <v>7</v>
      </c>
      <c r="B11" s="60" t="str">
        <f t="shared" si="2"/>
        <v>ORGL0463</v>
      </c>
      <c r="C11" s="119" t="str">
        <f t="shared" si="3"/>
        <v>Jajpur Road</v>
      </c>
      <c r="D11" s="41" t="str">
        <f t="shared" si="4"/>
        <v>FN25-26-03287</v>
      </c>
      <c r="E11" s="65">
        <v>46013</v>
      </c>
      <c r="F11" s="38" t="str">
        <f t="shared" si="5"/>
        <v>Jagabandhu Jena</v>
      </c>
      <c r="G11" s="49" t="str">
        <f t="shared" si="6"/>
        <v>SF0069953</v>
      </c>
      <c r="H11" s="49" t="str">
        <f t="shared" si="7"/>
        <v>Loan Officer</v>
      </c>
      <c r="I11" s="120" t="s">
        <v>259</v>
      </c>
      <c r="J11" s="120" t="s">
        <v>262</v>
      </c>
      <c r="K11" s="120" t="s">
        <v>266</v>
      </c>
      <c r="L11" s="11">
        <v>357964358</v>
      </c>
      <c r="M11" s="65" t="s">
        <v>280</v>
      </c>
      <c r="N11" s="124">
        <v>40000</v>
      </c>
      <c r="O11" s="124">
        <v>2690</v>
      </c>
      <c r="P11" s="121" t="s">
        <v>139</v>
      </c>
      <c r="Q11" s="80">
        <v>45757</v>
      </c>
      <c r="R11" s="124">
        <v>2690</v>
      </c>
      <c r="S11" s="124">
        <v>0</v>
      </c>
      <c r="T11" s="124">
        <v>0</v>
      </c>
      <c r="U11" s="125">
        <f t="shared" si="1"/>
        <v>2690</v>
      </c>
      <c r="V11" s="117" t="s">
        <v>201</v>
      </c>
      <c r="W11" s="122" t="s">
        <v>297</v>
      </c>
    </row>
    <row r="12" spans="1:23" ht="24.9" customHeight="1" x14ac:dyDescent="0.3">
      <c r="A12" s="64">
        <v>8</v>
      </c>
      <c r="B12" s="60" t="str">
        <f t="shared" si="2"/>
        <v>ORGL0463</v>
      </c>
      <c r="C12" s="119" t="str">
        <f t="shared" si="3"/>
        <v>Jajpur Road</v>
      </c>
      <c r="D12" s="41" t="str">
        <f t="shared" si="4"/>
        <v>FN25-26-03287</v>
      </c>
      <c r="E12" s="65">
        <v>46013</v>
      </c>
      <c r="F12" s="38" t="str">
        <f t="shared" si="5"/>
        <v>Jagabandhu Jena</v>
      </c>
      <c r="G12" s="49" t="str">
        <f t="shared" si="6"/>
        <v>SF0069953</v>
      </c>
      <c r="H12" s="49" t="str">
        <f t="shared" si="7"/>
        <v>Loan Officer</v>
      </c>
      <c r="I12" s="120" t="s">
        <v>259</v>
      </c>
      <c r="J12" s="120" t="s">
        <v>262</v>
      </c>
      <c r="K12" s="120" t="s">
        <v>266</v>
      </c>
      <c r="L12" s="11">
        <v>357964358</v>
      </c>
      <c r="M12" s="65" t="s">
        <v>280</v>
      </c>
      <c r="N12" s="124">
        <v>40000</v>
      </c>
      <c r="O12" s="124">
        <v>2690</v>
      </c>
      <c r="P12" s="121" t="s">
        <v>139</v>
      </c>
      <c r="Q12" s="80">
        <v>45818</v>
      </c>
      <c r="R12" s="124">
        <v>2690</v>
      </c>
      <c r="S12" s="124">
        <v>0</v>
      </c>
      <c r="T12" s="124">
        <v>0</v>
      </c>
      <c r="U12" s="125">
        <f t="shared" si="1"/>
        <v>2690</v>
      </c>
      <c r="V12" s="117" t="s">
        <v>201</v>
      </c>
      <c r="W12" s="122" t="s">
        <v>298</v>
      </c>
    </row>
    <row r="13" spans="1:23" ht="24.9" customHeight="1" x14ac:dyDescent="0.3">
      <c r="A13" s="64">
        <v>9</v>
      </c>
      <c r="B13" s="60" t="str">
        <f t="shared" si="2"/>
        <v>ORGL0463</v>
      </c>
      <c r="C13" s="119" t="str">
        <f t="shared" si="3"/>
        <v>Jajpur Road</v>
      </c>
      <c r="D13" s="41" t="str">
        <f t="shared" si="4"/>
        <v>FN25-26-03287</v>
      </c>
      <c r="E13" s="65">
        <v>46013</v>
      </c>
      <c r="F13" s="38" t="str">
        <f t="shared" si="5"/>
        <v>Jagabandhu Jena</v>
      </c>
      <c r="G13" s="49" t="str">
        <f t="shared" si="6"/>
        <v>SF0069953</v>
      </c>
      <c r="H13" s="49" t="str">
        <f t="shared" si="7"/>
        <v>Loan Officer</v>
      </c>
      <c r="I13" s="120" t="s">
        <v>259</v>
      </c>
      <c r="J13" s="120" t="s">
        <v>262</v>
      </c>
      <c r="K13" s="120" t="s">
        <v>266</v>
      </c>
      <c r="L13" s="11">
        <v>357964358</v>
      </c>
      <c r="M13" s="65" t="s">
        <v>280</v>
      </c>
      <c r="N13" s="124">
        <v>40000</v>
      </c>
      <c r="O13" s="124">
        <v>2690</v>
      </c>
      <c r="P13" s="121" t="s">
        <v>139</v>
      </c>
      <c r="Q13" s="80">
        <v>45879</v>
      </c>
      <c r="R13" s="124">
        <v>2690</v>
      </c>
      <c r="S13" s="124">
        <v>0</v>
      </c>
      <c r="T13" s="124">
        <v>0</v>
      </c>
      <c r="U13" s="125">
        <f t="shared" si="1"/>
        <v>2690</v>
      </c>
      <c r="V13" s="117" t="s">
        <v>201</v>
      </c>
      <c r="W13" s="122" t="s">
        <v>299</v>
      </c>
    </row>
    <row r="14" spans="1:23" ht="24.9" customHeight="1" x14ac:dyDescent="0.3">
      <c r="A14" s="64">
        <v>10</v>
      </c>
      <c r="B14" s="60" t="str">
        <f t="shared" si="2"/>
        <v>ORGL0463</v>
      </c>
      <c r="C14" s="119" t="str">
        <f t="shared" si="3"/>
        <v>Jajpur Road</v>
      </c>
      <c r="D14" s="41" t="str">
        <f t="shared" si="4"/>
        <v>FN25-26-03287</v>
      </c>
      <c r="E14" s="65">
        <v>46013</v>
      </c>
      <c r="F14" s="38" t="str">
        <f t="shared" si="5"/>
        <v>Jagabandhu Jena</v>
      </c>
      <c r="G14" s="49" t="str">
        <f t="shared" si="6"/>
        <v>SF0069953</v>
      </c>
      <c r="H14" s="49" t="str">
        <f t="shared" si="7"/>
        <v>Loan Officer</v>
      </c>
      <c r="I14" s="120" t="s">
        <v>259</v>
      </c>
      <c r="J14" s="120" t="s">
        <v>262</v>
      </c>
      <c r="K14" s="120" t="s">
        <v>266</v>
      </c>
      <c r="L14" s="11">
        <v>357964358</v>
      </c>
      <c r="M14" s="65" t="s">
        <v>280</v>
      </c>
      <c r="N14" s="124">
        <v>40000</v>
      </c>
      <c r="O14" s="124">
        <v>2690</v>
      </c>
      <c r="P14" s="121" t="s">
        <v>139</v>
      </c>
      <c r="Q14" s="80">
        <v>45910</v>
      </c>
      <c r="R14" s="124">
        <v>2690</v>
      </c>
      <c r="S14" s="124">
        <v>0</v>
      </c>
      <c r="T14" s="124">
        <v>0</v>
      </c>
      <c r="U14" s="125">
        <f t="shared" si="1"/>
        <v>2690</v>
      </c>
      <c r="V14" s="117" t="s">
        <v>201</v>
      </c>
      <c r="W14" s="122" t="s">
        <v>300</v>
      </c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AQ5" activePane="bottomRight" state="frozen"/>
      <selection pane="topRight" activeCell="Q1" sqref="Q1"/>
      <selection pane="bottomLeft" activeCell="A5" sqref="A5"/>
      <selection pane="bottomRight" activeCell="AQ6" sqref="AQ6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251</v>
      </c>
      <c r="C5" s="38" t="s">
        <v>247</v>
      </c>
      <c r="D5" s="38" t="s">
        <v>252</v>
      </c>
      <c r="E5" s="38" t="s">
        <v>253</v>
      </c>
      <c r="F5" s="38" t="s">
        <v>254</v>
      </c>
      <c r="G5" s="84" t="s">
        <v>255</v>
      </c>
      <c r="H5" s="38" t="s">
        <v>253</v>
      </c>
      <c r="I5" s="84">
        <v>119259</v>
      </c>
      <c r="J5" s="38" t="s">
        <v>256</v>
      </c>
      <c r="K5" s="84">
        <v>119259</v>
      </c>
      <c r="L5" s="84" t="s">
        <v>257</v>
      </c>
      <c r="M5" s="38" t="s">
        <v>258</v>
      </c>
      <c r="N5" s="84">
        <v>201469</v>
      </c>
      <c r="O5" s="84" t="s">
        <v>259</v>
      </c>
      <c r="P5" s="84">
        <v>608376</v>
      </c>
      <c r="Q5" s="38" t="s">
        <v>260</v>
      </c>
      <c r="R5" s="38" t="s">
        <v>261</v>
      </c>
      <c r="S5" s="84" t="s">
        <v>262</v>
      </c>
      <c r="T5" s="84" t="s">
        <v>262</v>
      </c>
      <c r="U5" s="84" t="s">
        <v>263</v>
      </c>
      <c r="V5" s="84" t="s">
        <v>264</v>
      </c>
      <c r="W5" s="84">
        <v>0</v>
      </c>
      <c r="X5" s="38" t="s">
        <v>265</v>
      </c>
      <c r="Y5" s="84">
        <v>354685805</v>
      </c>
      <c r="Z5" s="38" t="s">
        <v>266</v>
      </c>
      <c r="AA5" s="108" t="s">
        <v>267</v>
      </c>
      <c r="AB5" s="84">
        <v>73000</v>
      </c>
      <c r="AC5" s="108" t="s">
        <v>268</v>
      </c>
      <c r="AD5" s="84">
        <v>24</v>
      </c>
      <c r="AE5" s="84" t="s">
        <v>269</v>
      </c>
      <c r="AF5" s="84" t="s">
        <v>270</v>
      </c>
      <c r="AG5" s="108" t="s">
        <v>271</v>
      </c>
      <c r="AH5" s="84" t="s">
        <v>272</v>
      </c>
      <c r="AI5" s="108" t="s">
        <v>273</v>
      </c>
      <c r="AJ5" s="84">
        <v>3900</v>
      </c>
      <c r="AK5" s="84">
        <v>3900</v>
      </c>
      <c r="AL5" s="108" t="s">
        <v>274</v>
      </c>
      <c r="AM5" s="84">
        <v>55128.41</v>
      </c>
      <c r="AN5" s="112">
        <v>18971.59</v>
      </c>
      <c r="AO5" s="112">
        <v>74100</v>
      </c>
      <c r="AP5" s="112">
        <v>17871.59</v>
      </c>
      <c r="AQ5" s="112">
        <v>1118.4100000000001</v>
      </c>
      <c r="AR5" s="112">
        <v>18990</v>
      </c>
      <c r="AS5" s="112">
        <v>14552.12</v>
      </c>
      <c r="AT5" s="112">
        <v>1047.8800000000001</v>
      </c>
      <c r="AU5" s="112">
        <v>15600</v>
      </c>
      <c r="AV5" s="84">
        <v>23</v>
      </c>
      <c r="AW5" s="84"/>
      <c r="AX5" s="84"/>
      <c r="AY5" s="108"/>
      <c r="AZ5" s="84"/>
      <c r="BA5" s="84"/>
      <c r="BB5" s="84" t="s">
        <v>275</v>
      </c>
      <c r="BC5" s="84" t="s">
        <v>276</v>
      </c>
      <c r="BD5" s="108"/>
      <c r="BE5" s="84">
        <v>0</v>
      </c>
      <c r="BF5" s="38" t="s">
        <v>262</v>
      </c>
      <c r="BG5" s="84" t="s">
        <v>277</v>
      </c>
      <c r="BH5" s="114" t="s">
        <v>285</v>
      </c>
      <c r="BI5" s="38" t="s">
        <v>110</v>
      </c>
      <c r="BJ5" s="85">
        <v>46013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15600</v>
      </c>
      <c r="BQ5" s="117" t="s">
        <v>201</v>
      </c>
      <c r="BR5" s="118" t="s">
        <v>286</v>
      </c>
    </row>
    <row r="6" spans="1:70" s="113" customFormat="1" ht="15" customHeight="1" x14ac:dyDescent="0.3">
      <c r="A6" s="84">
        <v>2</v>
      </c>
      <c r="B6" s="38" t="s">
        <v>251</v>
      </c>
      <c r="C6" s="38" t="s">
        <v>247</v>
      </c>
      <c r="D6" s="38" t="s">
        <v>252</v>
      </c>
      <c r="E6" s="38" t="s">
        <v>253</v>
      </c>
      <c r="F6" s="38" t="s">
        <v>254</v>
      </c>
      <c r="G6" s="84" t="s">
        <v>255</v>
      </c>
      <c r="H6" s="38" t="s">
        <v>253</v>
      </c>
      <c r="I6" s="84">
        <v>119259</v>
      </c>
      <c r="J6" s="38" t="s">
        <v>256</v>
      </c>
      <c r="K6" s="84">
        <v>119259</v>
      </c>
      <c r="L6" s="84" t="s">
        <v>257</v>
      </c>
      <c r="M6" s="38" t="s">
        <v>258</v>
      </c>
      <c r="N6" s="84">
        <v>201469</v>
      </c>
      <c r="O6" s="84" t="s">
        <v>259</v>
      </c>
      <c r="P6" s="84">
        <v>608376</v>
      </c>
      <c r="Q6" s="38" t="s">
        <v>260</v>
      </c>
      <c r="R6" s="38" t="s">
        <v>278</v>
      </c>
      <c r="S6" s="84" t="s">
        <v>262</v>
      </c>
      <c r="T6" s="84" t="s">
        <v>262</v>
      </c>
      <c r="U6" s="84" t="s">
        <v>263</v>
      </c>
      <c r="V6" s="84" t="s">
        <v>264</v>
      </c>
      <c r="W6" s="84">
        <v>0</v>
      </c>
      <c r="X6" s="38" t="s">
        <v>279</v>
      </c>
      <c r="Y6" s="84">
        <v>357964358</v>
      </c>
      <c r="Z6" s="38" t="s">
        <v>266</v>
      </c>
      <c r="AA6" s="108" t="s">
        <v>280</v>
      </c>
      <c r="AB6" s="84">
        <v>40000</v>
      </c>
      <c r="AC6" s="108" t="s">
        <v>268</v>
      </c>
      <c r="AD6" s="84">
        <v>18</v>
      </c>
      <c r="AE6" s="84" t="s">
        <v>281</v>
      </c>
      <c r="AF6" s="84" t="s">
        <v>270</v>
      </c>
      <c r="AG6" s="108" t="s">
        <v>271</v>
      </c>
      <c r="AH6" s="84" t="s">
        <v>272</v>
      </c>
      <c r="AI6" s="108" t="s">
        <v>282</v>
      </c>
      <c r="AJ6" s="84">
        <v>2690</v>
      </c>
      <c r="AK6" s="84">
        <v>2690</v>
      </c>
      <c r="AL6" s="108" t="s">
        <v>283</v>
      </c>
      <c r="AM6" s="84">
        <v>20570.13</v>
      </c>
      <c r="AN6" s="112">
        <v>6329.87</v>
      </c>
      <c r="AO6" s="112">
        <v>26900</v>
      </c>
      <c r="AP6" s="112">
        <v>19429.87</v>
      </c>
      <c r="AQ6" s="112">
        <v>1858.13</v>
      </c>
      <c r="AR6" s="112">
        <v>21288</v>
      </c>
      <c r="AS6" s="112">
        <v>14439.74</v>
      </c>
      <c r="AT6" s="112">
        <v>1700.26</v>
      </c>
      <c r="AU6" s="112">
        <v>16140</v>
      </c>
      <c r="AV6" s="84">
        <v>16</v>
      </c>
      <c r="AW6" s="84"/>
      <c r="AX6" s="84"/>
      <c r="AY6" s="108"/>
      <c r="AZ6" s="84"/>
      <c r="BA6" s="84"/>
      <c r="BB6" s="84" t="s">
        <v>275</v>
      </c>
      <c r="BC6" s="84" t="s">
        <v>276</v>
      </c>
      <c r="BD6" s="108" t="s">
        <v>284</v>
      </c>
      <c r="BE6" s="84">
        <v>40000</v>
      </c>
      <c r="BF6" s="38" t="s">
        <v>262</v>
      </c>
      <c r="BG6" s="84" t="s">
        <v>277</v>
      </c>
      <c r="BH6" s="114" t="s">
        <v>285</v>
      </c>
      <c r="BI6" s="38" t="s">
        <v>110</v>
      </c>
      <c r="BJ6" s="85">
        <v>46013</v>
      </c>
      <c r="BK6" s="84"/>
      <c r="BL6" s="38" t="s">
        <v>114</v>
      </c>
      <c r="BM6" s="115" t="s">
        <v>119</v>
      </c>
      <c r="BN6" s="116" t="s">
        <v>199</v>
      </c>
      <c r="BO6" s="84" t="s">
        <v>244</v>
      </c>
      <c r="BP6" s="84">
        <v>16140</v>
      </c>
      <c r="BQ6" s="117" t="s">
        <v>201</v>
      </c>
      <c r="BR6" s="118" t="s">
        <v>287</v>
      </c>
    </row>
    <row r="7" spans="1:70" s="113" customFormat="1" ht="15" customHeight="1" x14ac:dyDescent="0.3">
      <c r="A7" s="84"/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/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/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2025-12-23T06:09:54Z</dcterms:modified>
</cp:coreProperties>
</file>