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1-03-2026\FN25-26-03309\"/>
    </mc:Choice>
  </mc:AlternateContent>
  <xr:revisionPtr revIDLastSave="0" documentId="13_ncr:1_{0F029351-D160-4A51-8D09-F932F40F670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0" l="1"/>
  <c r="G19" i="20"/>
  <c r="H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H12" i="20"/>
  <c r="G12" i="20"/>
  <c r="F12" i="20"/>
  <c r="H11" i="20"/>
  <c r="G11" i="20"/>
  <c r="F11" i="20"/>
  <c r="H10" i="20"/>
  <c r="G10" i="20"/>
  <c r="F10" i="20"/>
  <c r="H9" i="20"/>
  <c r="G9" i="20"/>
  <c r="F9" i="20"/>
  <c r="H8" i="20"/>
  <c r="G8" i="20"/>
  <c r="F8" i="20"/>
  <c r="H7" i="20"/>
  <c r="G7" i="20"/>
  <c r="F7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2" i="20" l="1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7" i="20" s="1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B13" i="20"/>
  <c r="C19" i="20"/>
  <c r="B12" i="20"/>
  <c r="B11" i="20"/>
  <c r="B18" i="20"/>
  <c r="C16" i="20"/>
  <c r="C15" i="20"/>
  <c r="C9" i="20"/>
  <c r="C13" i="20"/>
  <c r="C11" i="20"/>
  <c r="C10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<sst xmlns="http://schemas.openxmlformats.org/spreadsheetml/2006/main" count="1721" uniqueCount="573">
  <si>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</si>
  <si>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</si>
  <si>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</si>
  <si>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</si>
  <si>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</si>
  <si>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</si>
  <si>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</si>
  <si>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</si>
  <si>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</si>
  <si>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</si>
  <si>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</si>
  <si>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</si>
  <si>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</si>
  <si>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</si>
  <si>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</si>
  <si>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</si>
  <si>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</si>
  <si>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</si>
  <si>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</si>
  <si>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</si>
  <si>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</si>
  <si>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</si>
  <si>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</si>
  <si>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</si>
  <si>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</si>
  <si>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</si>
  <si>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</si>
  <si>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</si>
  <si>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</si>
  <si>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</si>
  <si>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</si>
  <si>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</si>
  <si>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</si>
  <si>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</si>
  <si>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</si>
  <si>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</si>
  <si>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</si>
  <si>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</si>
  <si>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</si>
  <si>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</si>
  <si>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</si>
  <si>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</si>
  <si>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</si>
  <si>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</si>
  <si>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</si>
  <si>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</si>
  <si>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</si>
  <si>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</si>
  <si>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</si>
  <si>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</si>
  <si>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</si>
  <si>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</si>
  <si>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</si>
  <si>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</si>
  <si>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</si>
  <si>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</si>
  <si>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</si>
  <si>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</si>
  <si>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</si>
  <si>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</si>
  <si>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</si>
  <si>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</si>
  <si>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</si>
  <si>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</si>
  <si>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</si>
  <si>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</si>
  <si>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</si>
  <si>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</si>
  <si>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</si>
  <si>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</si>
  <si>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</si>
  <si>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</si>
  <si>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</si>
  <si>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</si>
  <si>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</si>
  <si>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</si>
  <si>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</si>
  <si>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</si>
  <si>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</si>
  <si>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</si>
  <si>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</si>
  <si>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</si>
  <si>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</si>
  <si>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</si>
  <si>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</si>
  <si>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</si>
  <si>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</si>
  <si>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</si>
  <si>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</si>
  <si>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</si>
  <si>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</si>
  <si>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</si>
  <si>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</si>
  <si>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</si>
  <si>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</si>
  <si>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</si>
  <si>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</si>
  <si>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</si>
  <si>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</si>
  <si>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</si>
  <si>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</si>
  <si>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</si>
  <si>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</si>
  <si>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</si>
  <si>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</si>
  <si>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</si>
  <si>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</si>
  <si>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</si>
  <si>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</si>
  <si>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</si>
  <si>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</si>
  <si>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</si>
  <si>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</si>
  <si>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</si>
  <si>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</si>
  <si>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</si>
  <si>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</si>
  <si>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</si>
  <si>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</si>
  <si>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</si>
  <si>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</si>
  <si>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</si>
  <si>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</si>
  <si>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</si>
  <si>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</si>
  <si>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</si>
  <si>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</si>
  <si>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</si>
  <si>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</si>
  <si>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</si>
  <si>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</si>
  <si>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</si>
  <si>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</si>
  <si>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</si>
  <si>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</si>
  <si>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</si>
  <si>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</si>
  <si>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</si>
  <si>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</si>
  <si>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</si>
  <si>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</si>
  <si>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</si>
  <si>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</si>
  <si>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</si>
  <si>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</si>
  <si>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</si>
  <si>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</si>
  <si>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</si>
  <si>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</si>
  <si>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</si>
  <si>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</si>
  <si>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</si>
  <si>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</si>
  <si>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</si>
  <si>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</si>
  <si>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</si>
  <si>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</si>
  <si>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</si>
  <si>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</si>
  <si>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</si>
  <si>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</si>
  <si>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</si>
  <si>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</si>
  <si>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</si>
  <si>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</si>
  <si>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</si>
  <si>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</si>
  <si>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</si>
  <si>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</si>
  <si>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</si>
  <si>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</si>
  <si>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</si>
  <si>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</si>
  <si>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</si>
  <si>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</si>
  <si>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</si>
  <si>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</si>
  <si>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</si>
  <si>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</si>
  <si>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</si>
  <si>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</si>
  <si>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</si>
  <si>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</si>
  <si>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</si>
  <si>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</si>
  <si>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</si>
  <si>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</si>
  <si>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</si>
  <si>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</si>
  <si>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</si>
  <si>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</si>
  <si>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</si>
  <si>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</si>
  <si>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</si>
  <si>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</si>
  <si>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</si>
  <si>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</si>
  <si>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</si>
  <si>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</si>
  <si>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</si>
  <si>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</si>
  <si>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</si>
  <si>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</si>
  <si>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</si>
  <si>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</si>
  <si>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</si>
  <si>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</si>
  <si>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</si>
  <si>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</si>
  <si>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</si>
  <si>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</si>
  <si>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</si>
  <si>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</si>
  <si>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</si>
  <si>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</si>
  <si>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</si>
  <si>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</si>
  <si>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</si>
  <si>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</si>
  <si>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</si>
  <si>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</si>
  <si>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</si>
  <si>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</si>
  <si>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</si>
  <si>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</si>
  <si>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</si>
  <si>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</si>
  <si>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</si>
  <si>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</si>
  <si>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</si>
  <si>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</si>
  <si>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</si>
  <si>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</si>
  <si>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</si>
  <si>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</si>
  <si>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</si>
  <si>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</si>
  <si>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</si>
  <si>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</si>
  <si>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</si>
  <si>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</si>
  <si>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</si>
  <si>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</si>
  <si>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</si>
  <si>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</si>
  <si>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</si>
  <si>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</si>
  <si>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Monday, January 12, 2026 1:33 PM</t>
  </si>
  <si>
    <t>East</t>
  </si>
  <si>
    <t>Bihar</t>
  </si>
  <si>
    <t>Patna</t>
  </si>
  <si>
    <t>Lalganj</t>
  </si>
  <si>
    <t>BH3737</t>
  </si>
  <si>
    <t>Mahnar</t>
  </si>
  <si>
    <t>Bishunpur gausi</t>
  </si>
  <si>
    <t>SF0087346</t>
  </si>
  <si>
    <t>Sudhir Kumar</t>
  </si>
  <si>
    <t>Bishunpur gausi C3</t>
  </si>
  <si>
    <t>Bishunpur gausi C3 Pramila Devi1</t>
  </si>
  <si>
    <t>Chetana Weekly</t>
  </si>
  <si>
    <t>SSF5982320</t>
  </si>
  <si>
    <t>OBC</t>
  </si>
  <si>
    <t>HINDU</t>
  </si>
  <si>
    <t>Agriculture &amp; Farming</t>
  </si>
  <si>
    <t>GAYANTI DEVI</t>
  </si>
  <si>
    <t>11-Apr-2024</t>
  </si>
  <si>
    <t>1</t>
  </si>
  <si>
    <t>1.76 Yrs</t>
  </si>
  <si>
    <t>11 Apr 2024</t>
  </si>
  <si>
    <t>&lt;= 2 Years</t>
  </si>
  <si>
    <t>22-Apr-2024</t>
  </si>
  <si>
    <t>Open</t>
  </si>
  <si>
    <t>7482968738</t>
  </si>
  <si>
    <t>Tajpur kharkha</t>
  </si>
  <si>
    <t>SF0089737</t>
  </si>
  <si>
    <t>Gautam Kumar</t>
  </si>
  <si>
    <t>Tajpur kharkha C1</t>
  </si>
  <si>
    <t>Tajpur kharkha C1 Sangita Devi1</t>
  </si>
  <si>
    <t>SSF5369202</t>
  </si>
  <si>
    <t>23-Jan-2024</t>
  </si>
  <si>
    <t>1.97 Yrs</t>
  </si>
  <si>
    <t>23 Jan 2024</t>
  </si>
  <si>
    <t>30-Jan-2024</t>
  </si>
  <si>
    <t>09-Dec-2025</t>
  </si>
  <si>
    <t>7563052631</t>
  </si>
  <si>
    <t>CHANI KUMARI</t>
  </si>
  <si>
    <t>Marauatpur</t>
  </si>
  <si>
    <t>Marauatpur C6</t>
  </si>
  <si>
    <t>Marauatpur C6 Nayaganj Tola Rina Devi1</t>
  </si>
  <si>
    <t>Unnati weekly</t>
  </si>
  <si>
    <t>SSF5611503</t>
  </si>
  <si>
    <t>Snacks Vending</t>
  </si>
  <si>
    <t>USHA DEVI</t>
  </si>
  <si>
    <t>29-Aug-2024</t>
  </si>
  <si>
    <t>IL-1</t>
  </si>
  <si>
    <t>1.89 Yrs</t>
  </si>
  <si>
    <t>23 Feb 2024</t>
  </si>
  <si>
    <t>09-Sep-2024</t>
  </si>
  <si>
    <t>08-Dec-2025</t>
  </si>
  <si>
    <t>7320858807</t>
  </si>
  <si>
    <t>SSF5686493</t>
  </si>
  <si>
    <t>EBC</t>
  </si>
  <si>
    <t>RENU DEVI</t>
  </si>
  <si>
    <t>01-Mar-2024</t>
  </si>
  <si>
    <t>1.87 Yrs</t>
  </si>
  <si>
    <t>01 Mar 2024</t>
  </si>
  <si>
    <t>11-Mar-2024</t>
  </si>
  <si>
    <t>8651486944</t>
  </si>
  <si>
    <t>SSF5697824</t>
  </si>
  <si>
    <t>SHOBHA DEVI</t>
  </si>
  <si>
    <t>02-Mar-2024</t>
  </si>
  <si>
    <t>02 Mar 2024</t>
  </si>
  <si>
    <t>6201016036</t>
  </si>
  <si>
    <t>Rampur kumharcol</t>
  </si>
  <si>
    <t>Rampur kumharcol C1</t>
  </si>
  <si>
    <t>Rampur kumharcol C1 Dauli Devi1</t>
  </si>
  <si>
    <t>SSF5495275</t>
  </si>
  <si>
    <t>KHUSHBU KUMARI</t>
  </si>
  <si>
    <t>08-Feb-2024</t>
  </si>
  <si>
    <t>1.93 Yrs</t>
  </si>
  <si>
    <t>08 Feb 2024</t>
  </si>
  <si>
    <t>20-Feb-2024</t>
  </si>
  <si>
    <t>13-Dec-2025</t>
  </si>
  <si>
    <t>6200472910</t>
  </si>
  <si>
    <t>Rampur kumharcol C3</t>
  </si>
  <si>
    <t>Rampur kumharcol C3 Puja Devi1</t>
  </si>
  <si>
    <t>SSF5598216</t>
  </si>
  <si>
    <t>RAJNANDANI KUMARI</t>
  </si>
  <si>
    <t>1.90 Yrs</t>
  </si>
  <si>
    <t>20 Feb 2024</t>
  </si>
  <si>
    <t>04-Mar-2024</t>
  </si>
  <si>
    <t>29-Dec-2025</t>
  </si>
  <si>
    <t>9263815123</t>
  </si>
  <si>
    <t>SSF6087222</t>
  </si>
  <si>
    <t>SIMA DEVI</t>
  </si>
  <si>
    <t>03-May-2024</t>
  </si>
  <si>
    <t>1.70 Yrs</t>
  </si>
  <si>
    <t>03 May 2024</t>
  </si>
  <si>
    <t>13-May-2024</t>
  </si>
  <si>
    <t>9708528620</t>
  </si>
  <si>
    <t>SSF6394416</t>
  </si>
  <si>
    <t>GENERAL</t>
  </si>
  <si>
    <t>RUBI DEVI</t>
  </si>
  <si>
    <t>14-Nov-2025</t>
  </si>
  <si>
    <t>GL-2</t>
  </si>
  <si>
    <t>1.46 Yrs</t>
  </si>
  <si>
    <t>29 Jul 2024</t>
  </si>
  <si>
    <t>21-Nov-2025</t>
  </si>
  <si>
    <t>7739746114</t>
  </si>
  <si>
    <t>SSF5444190</t>
  </si>
  <si>
    <t>PRATIBHA DEVI</t>
  </si>
  <si>
    <t>02-Feb-2024</t>
  </si>
  <si>
    <t>1.95 Yrs</t>
  </si>
  <si>
    <t>02 Feb 2024</t>
  </si>
  <si>
    <t>13-Feb-2024</t>
  </si>
  <si>
    <t>7545810805</t>
  </si>
  <si>
    <t>SSF6399269</t>
  </si>
  <si>
    <t>LALTI DEVI</t>
  </si>
  <si>
    <t>7319720474</t>
  </si>
  <si>
    <t>01-Aug-2024</t>
  </si>
  <si>
    <t>GL-1</t>
  </si>
  <si>
    <t>1.45 Yrs</t>
  </si>
  <si>
    <t>01 Aug 2024</t>
  </si>
  <si>
    <t>13-Aug-2024</t>
  </si>
  <si>
    <t>bahzadi three</t>
  </si>
  <si>
    <t>bahzadi three C1</t>
  </si>
  <si>
    <t>bahzadi three C1 Dimpal Devi1</t>
  </si>
  <si>
    <t>SSF5711082</t>
  </si>
  <si>
    <t>NIRAJ KUMARI</t>
  </si>
  <si>
    <t>1.86 Yrs</t>
  </si>
  <si>
    <t>04 Mar 2024</t>
  </si>
  <si>
    <t>10-Dec-2025</t>
  </si>
  <si>
    <t>7209440853</t>
  </si>
  <si>
    <t>naya tola ismalpur</t>
  </si>
  <si>
    <t>SF0079221</t>
  </si>
  <si>
    <t>Ram Janam Sharma</t>
  </si>
  <si>
    <t>naya tola ismalpur C1</t>
  </si>
  <si>
    <t>naya tola ismalpur C1 Devakali Devi1</t>
  </si>
  <si>
    <t>SSF5955401</t>
  </si>
  <si>
    <t>NISHU KUMARI</t>
  </si>
  <si>
    <t>09-Apr-2024</t>
  </si>
  <si>
    <t>09 Apr 2024</t>
  </si>
  <si>
    <t>6205435019</t>
  </si>
  <si>
    <t>nunfar toya mahnar</t>
  </si>
  <si>
    <t>nunfar toya mahnar C1</t>
  </si>
  <si>
    <t>nunfar toya mahnar C1 Pramila Devi1</t>
  </si>
  <si>
    <t>SSF6594722</t>
  </si>
  <si>
    <t>MUSLIM</t>
  </si>
  <si>
    <t>Tent House</t>
  </si>
  <si>
    <t>KAISAR KHATOON</t>
  </si>
  <si>
    <t>29-Nov-2024</t>
  </si>
  <si>
    <t>1.12 Yrs</t>
  </si>
  <si>
    <t>29 Nov 2024</t>
  </si>
  <si>
    <t>09-Dec-2024</t>
  </si>
  <si>
    <t>7739038051</t>
  </si>
  <si>
    <t>SSF5795671</t>
  </si>
  <si>
    <t>SC</t>
  </si>
  <si>
    <t>SAVITRI DEVI</t>
  </si>
  <si>
    <t>27-Nov-2025</t>
  </si>
  <si>
    <t>1.83 Yrs</t>
  </si>
  <si>
    <t>14 Mar 2024</t>
  </si>
  <si>
    <t>05-Jan-2026</t>
  </si>
  <si>
    <t>8210854742</t>
  </si>
  <si>
    <t>SSF6048753</t>
  </si>
  <si>
    <t>PUNAM DEVI</t>
  </si>
  <si>
    <t>30-Apr-2024</t>
  </si>
  <si>
    <t>30 Apr 2024</t>
  </si>
  <si>
    <t>9818329299</t>
  </si>
  <si>
    <t>SSF6049784</t>
  </si>
  <si>
    <t>MALA DEVI</t>
  </si>
  <si>
    <t>02-May-2024</t>
  </si>
  <si>
    <t>02 May 2024</t>
  </si>
  <si>
    <t>8651168373</t>
  </si>
  <si>
    <t>SSF6401301</t>
  </si>
  <si>
    <t>02-Aug-2024</t>
  </si>
  <si>
    <t>02 Aug 2024</t>
  </si>
  <si>
    <t>12-Aug-2024</t>
  </si>
  <si>
    <t>9117955682</t>
  </si>
  <si>
    <t>SSF6405228</t>
  </si>
  <si>
    <t>URMILA DEVI</t>
  </si>
  <si>
    <t>8699197511</t>
  </si>
  <si>
    <t>SSF6405446</t>
  </si>
  <si>
    <t>LAXMI DEVI</t>
  </si>
  <si>
    <t>7859052803</t>
  </si>
  <si>
    <t>SSF6417013</t>
  </si>
  <si>
    <t>07-Aug-2024</t>
  </si>
  <si>
    <t>1.43 Yrs</t>
  </si>
  <si>
    <t>07 Aug 2024</t>
  </si>
  <si>
    <t>19-Aug-2024</t>
  </si>
  <si>
    <t>8102824371</t>
  </si>
  <si>
    <t>SSF5739288</t>
  </si>
  <si>
    <t>PANVATI DEVI</t>
  </si>
  <si>
    <t>07-Mar-2024</t>
  </si>
  <si>
    <t>1.85 Yrs</t>
  </si>
  <si>
    <t>07 Mar 2024</t>
  </si>
  <si>
    <t>18-Mar-2024</t>
  </si>
  <si>
    <t>9661786879</t>
  </si>
  <si>
    <t>SSF5739409</t>
  </si>
  <si>
    <t>KIRAN DEVI</t>
  </si>
  <si>
    <t>7070556489</t>
  </si>
  <si>
    <t>SSF5746204</t>
  </si>
  <si>
    <t>JULI KUMARI</t>
  </si>
  <si>
    <t>07-Oct-2025</t>
  </si>
  <si>
    <t>09 Mar 2024</t>
  </si>
  <si>
    <t>14-Oct-2025</t>
  </si>
  <si>
    <t>9241012957</t>
  </si>
  <si>
    <t>SSF6433678</t>
  </si>
  <si>
    <t>ANJU DEVI</t>
  </si>
  <si>
    <t>23-Aug-2024</t>
  </si>
  <si>
    <t>1.39 Yrs</t>
  </si>
  <si>
    <t>23 Aug 2024</t>
  </si>
  <si>
    <t>03-Sep-2024</t>
  </si>
  <si>
    <t>06-Jan-2026</t>
  </si>
  <si>
    <t>7061464083</t>
  </si>
  <si>
    <t xml:space="preserve">Malahi </t>
  </si>
  <si>
    <t>Malahi  C1</t>
  </si>
  <si>
    <t>Malahi  C1 Kavita Devi1</t>
  </si>
  <si>
    <t>SSF5461838</t>
  </si>
  <si>
    <t>Atta Business</t>
  </si>
  <si>
    <t>RANJANA DEVI</t>
  </si>
  <si>
    <t>04-Feb-2024</t>
  </si>
  <si>
    <t>1.94 Yrs</t>
  </si>
  <si>
    <t>04 Feb 2024</t>
  </si>
  <si>
    <t>12-Feb-2024</t>
  </si>
  <si>
    <t>7543889310</t>
  </si>
  <si>
    <t>SSF5694616</t>
  </si>
  <si>
    <t>PUJA DEVI</t>
  </si>
  <si>
    <t>16-May-2024</t>
  </si>
  <si>
    <t>1.66 Yrs</t>
  </si>
  <si>
    <t>16 May 2024</t>
  </si>
  <si>
    <t>27-May-2024</t>
  </si>
  <si>
    <t>09-Jan-2026</t>
  </si>
  <si>
    <t>8124962598</t>
  </si>
  <si>
    <t>SSF6443613</t>
  </si>
  <si>
    <t>RAMBHA DEVI</t>
  </si>
  <si>
    <t>27-Aug-2024</t>
  </si>
  <si>
    <t>1.38 Yrs</t>
  </si>
  <si>
    <t>27 Aug 2024</t>
  </si>
  <si>
    <t>9155010046</t>
  </si>
  <si>
    <t>SSF6549608</t>
  </si>
  <si>
    <t>NIRMALA DEVI</t>
  </si>
  <si>
    <t>05-Nov-2024</t>
  </si>
  <si>
    <t>1.19 Yrs</t>
  </si>
  <si>
    <t>05 Nov 2024</t>
  </si>
  <si>
    <t>18-Nov-2024</t>
  </si>
  <si>
    <t>9631871743</t>
  </si>
  <si>
    <t>SSF5961248</t>
  </si>
  <si>
    <t>Juice Shop</t>
  </si>
  <si>
    <t>SHILA DEVI</t>
  </si>
  <si>
    <t>06-Apr-2024</t>
  </si>
  <si>
    <t>1.77 Yrs</t>
  </si>
  <si>
    <t>06 Apr 2024</t>
  </si>
  <si>
    <t>15-Apr-2024</t>
  </si>
  <si>
    <t>07-Jan-2026</t>
  </si>
  <si>
    <t>6206863992</t>
  </si>
  <si>
    <t>SSF6104658</t>
  </si>
  <si>
    <t>SUNAINA DEVI</t>
  </si>
  <si>
    <t>07-May-2024</t>
  </si>
  <si>
    <t>1.68 Yrs</t>
  </si>
  <si>
    <t>07 May 2024</t>
  </si>
  <si>
    <t>15-May-2024</t>
  </si>
  <si>
    <t>9117707502</t>
  </si>
  <si>
    <t>Rampur kumharcol C2</t>
  </si>
  <si>
    <t>Rampur kumharcol C2 Khushbu Kumari1</t>
  </si>
  <si>
    <t>SSF5565959</t>
  </si>
  <si>
    <t>14-Feb-2024</t>
  </si>
  <si>
    <t>1.91 Yrs</t>
  </si>
  <si>
    <t>14 Feb 2024</t>
  </si>
  <si>
    <t>26-Feb-2024</t>
  </si>
  <si>
    <t>8882117381</t>
  </si>
  <si>
    <t>SSF6115034</t>
  </si>
  <si>
    <t>INDU DEVI</t>
  </si>
  <si>
    <t>10-May-2024</t>
  </si>
  <si>
    <t>10 May 2024</t>
  </si>
  <si>
    <t>20-May-2024</t>
  </si>
  <si>
    <t>28-Nov-2025</t>
  </si>
  <si>
    <t>8807648586</t>
  </si>
  <si>
    <t>SSF5760857</t>
  </si>
  <si>
    <t>RINKU DEVI</t>
  </si>
  <si>
    <t>9162299540</t>
  </si>
  <si>
    <t>14-Mar-2024</t>
  </si>
  <si>
    <t>25-Mar-2024</t>
  </si>
  <si>
    <t>SSF5565663</t>
  </si>
  <si>
    <t>SONALI DEVI</t>
  </si>
  <si>
    <t>8292591902</t>
  </si>
  <si>
    <t>SSF5952836</t>
  </si>
  <si>
    <t>MADHURI DEVI</t>
  </si>
  <si>
    <t>05-Apr-2024</t>
  </si>
  <si>
    <t>05 Apr 2024</t>
  </si>
  <si>
    <t>7700873498</t>
  </si>
  <si>
    <t>….</t>
  </si>
  <si>
    <t>On dated  15-12-25 and 22-12-25 ,2 Emi collected but not posting in fimo.
As per borrower 2 EMI again paid on dated 16-12-25 Rs 810 and 24-12-25 Rs .230 .</t>
  </si>
  <si>
    <t>As per Borrower On Dated 02 November 2025 for Preclose but not entry in fimo to Rajeev Ranjan Kumar by Digital Payment.</t>
  </si>
  <si>
    <t>On Dated 15-12-2025 collection of 15-12-2024, 22-12-2025. 2 Emi Collected But not posting in fimo As Per customer again Paid Emi on Dated 27-12-2025.</t>
  </si>
  <si>
    <t>On Dated 15-12-2025 collection of 15-12-2025, 22-12-2025 2 Emi collected but not posting in fimo As per customer again paid 2 Emi.</t>
  </si>
  <si>
    <t>Customer not available.</t>
  </si>
  <si>
    <t>No issue.</t>
  </si>
  <si>
    <t>On Dated 09-12-2025 Collection of 09-12-2025, 16-12-2025, 23-12-2025, 30-12-2025. 4 Emi collected but not posting in fimo as per Customer again paid all money.</t>
  </si>
  <si>
    <t>Our Staff Rajeev took pre close money of Rajnandani Devi As per Borrower.</t>
  </si>
  <si>
    <t>On Dated 10-12-2026 Collection of all December month collected but not posting in fimo as per Customer paid this money to Our Staff father's number Ravindra Kumar.</t>
  </si>
  <si>
    <t>On Dated 15-12-2025 collection of 15-12-2025,22-12-2025, 29-12-2025 collected from Borrower but not posting in fimo.As per Borrower paid again Emi.</t>
  </si>
  <si>
    <t>On Dated 08-12-2025 collection of 08-12-2025, 15-12-2025 collected from Borrower but not post in fimo as per customer paid again Emi.</t>
  </si>
  <si>
    <t>As per Borrower Pre close Emi Collected.</t>
  </si>
  <si>
    <t>Not at Home.</t>
  </si>
  <si>
    <t>Not at Home</t>
  </si>
  <si>
    <t>Not at home.</t>
  </si>
  <si>
    <t>Not Visited</t>
  </si>
  <si>
    <t>Not visited</t>
  </si>
  <si>
    <t>On Dated 24-11-2026 collection of 15,22-12-2025 collected from borrower but not post in fimo. As per borrower customer paid again Emi.</t>
  </si>
  <si>
    <t>Loan card not Available</t>
  </si>
  <si>
    <t>Our Staff Rajjev took collection on Dated 15-12-20026 of Emi 15,22,29-12-2025.</t>
  </si>
  <si>
    <t>On dated 14 november 2025 6720 paid to rajeev kumar (father's phone - Ravindra kumar).</t>
  </si>
  <si>
    <t>No Issue (all Okay)</t>
  </si>
  <si>
    <t>On Dated 14-11-2025 collected 1680 of upcoming Emis and As per borrower paid again all Emi.</t>
  </si>
  <si>
    <t>Rajeev Ranjan Kumar</t>
  </si>
  <si>
    <t>SF0088117</t>
  </si>
  <si>
    <t>Credit Assistant</t>
  </si>
  <si>
    <t>FN25-26-03309</t>
  </si>
  <si>
    <t>As per Borrower Pre close Emi Collected.EMI fraud date as per loan card- 15-Dec-25, 22-Dec-25, 29-Dec-25, 05-Jan-26, 12-Jan-26,  19-Jan-26, 26-Jan-26, 02-Feb-26, 09-Feb-26, 16-Feb-26,</t>
  </si>
  <si>
    <t>15-12-2025</t>
  </si>
  <si>
    <t>On Dated 10-12-2025 Collection of all December month collected but not posting in fimo as per Customer paid this money to Our Staff father's number Ravindra Kumar.</t>
  </si>
  <si>
    <t>Business</t>
  </si>
  <si>
    <t>New Loan   359876365  Passed but Loan officer Rajeev Kumar took all amount pre closed. On date 21 - Nov-2025 Rs 54000 cash payment</t>
  </si>
  <si>
    <t>Vivek Singh/SF0090494</t>
  </si>
  <si>
    <t>Akbar Badsah/SF0037018</t>
  </si>
  <si>
    <t>Saket Nath Thakur/SF0062081</t>
  </si>
  <si>
    <t>Absconding</t>
  </si>
  <si>
    <t>Completed-Report Submitted</t>
  </si>
  <si>
    <t>FIR Not Filled</t>
  </si>
  <si>
    <t>Rajiv Kumar Ranjan have Collected 01 Pre-close  and 14 EMI collection of total amount Rs.92673/-.   Pre-close  on 21st November- 2025 from the Borrower- Rubi Devi for Loan No- 359876365, which were not Posted in FIMO nor submitted at the branch.</t>
  </si>
  <si>
    <t>As per Borrower Pre close Emi Collected. But evidence not available.</t>
  </si>
  <si>
    <t>Our Staff Rajeev took pre close money of Pratibha Devi as per Borrower.But evidence not available.</t>
  </si>
  <si>
    <t>ujjwal kumar / SF0050577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</si>
</sst>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2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BH3737</v>
      </c>
      <c r="D5" s="63" t="str">
        <f>IF('Physical Cash at Safe'!D28="Yes", 'Physical Cash at Safe'!A4, 'Borrower Wise Details'!C5)</f>
        <v>Mahnar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134">
        <v>46017</v>
      </c>
      <c r="H5" s="107" t="s">
        <v>561</v>
      </c>
      <c r="I5" s="134">
        <v>46017</v>
      </c>
      <c r="J5" s="74" t="str">
        <f>IF('Physical Cash at Safe'!D28="Yes",'Physical Cash at Safe'!E28,IF('Borrower Wise Details'!D5&lt;&gt;"",'Borrower Wise Details'!D5,""))</f>
        <v>FN25-26-03309</v>
      </c>
      <c r="K5" s="81">
        <v>36</v>
      </c>
      <c r="L5" s="82">
        <v>54000</v>
      </c>
      <c r="M5" s="82">
        <v>2970</v>
      </c>
      <c r="N5" s="82" t="s">
        <v>564</v>
      </c>
      <c r="O5" s="82" t="s">
        <v>246</v>
      </c>
      <c r="P5" s="82" t="s">
        <v>563</v>
      </c>
      <c r="Q5" s="82" t="s">
        <v>565</v>
      </c>
      <c r="R5" s="75" t="str">
        <f>IF('Physical Cash at Safe'!$D$28="Yes", 'Physical Cash at Safe'!$A$28, IF('Borrower Wise Details'!F5&lt;&gt;"", 'Borrower Wise Details'!F5, ""))</f>
        <v>Rajeev Ranjan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SF0088117</v>
      </c>
      <c r="U5" s="77" t="s">
        <v>566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567</v>
      </c>
      <c r="Z5" s="61">
        <v>46094</v>
      </c>
      <c r="AA5" s="61">
        <v>46094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92673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2970</v>
      </c>
      <c r="AE5" s="126">
        <f>IF(AND(AC5="", AD5=""), "", IF(AD5="", AC5, AC5 - IF(ISNUMBER(AD5), AD5, 0)))</f>
        <v>89703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46112</v>
      </c>
      <c r="AH5" s="70" t="s">
        <v>569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3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BH3737</v>
      </c>
      <c r="C5" s="50" t="str">
        <f>IF('Fraud Investigation Report'!D5="", "", 'Fraud Investigation Report'!D5)</f>
        <v>Mahnar</v>
      </c>
      <c r="D5" s="68" t="str">
        <f>IF(OR('Fraud Investigation Report'!R5="", 'Fraud Investigation Report'!R5=0), "", 'Fraud Investigation Report'!R5)</f>
        <v>Rajeev Ranjan Kumar</v>
      </c>
      <c r="E5" s="68" t="str">
        <f>IF(OR('Fraud Investigation Report'!T5="", 'Fraud Investigation Report'!T5=0), "", 'Fraud Investigation Report'!T5)</f>
        <v>SF0088117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38673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54000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92673</v>
      </c>
      <c r="O5" s="69">
        <f>IF('Fraud Investigation Report'!AD5="", "", 'Fraud Investigation Report'!AD5)</f>
        <v>2970</v>
      </c>
      <c r="P5" s="126">
        <f>IF(AND(N5="", O5=""), "", IF(O5="", N5, N5 - IF(ISNUMBER(O5), O5, 0)))</f>
        <v>89703</v>
      </c>
      <c r="Q5" s="49" t="s">
        <v>246</v>
      </c>
      <c r="R5" s="84" t="s">
        <v>568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A28" sqref="A2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190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44" t="s">
        <v>218</v>
      </c>
      <c r="E29" s="145"/>
    </row>
    <row r="30" spans="1:5" ht="40" customHeight="1" x14ac:dyDescent="0.35">
      <c r="A30" s="127"/>
      <c r="B30" s="127"/>
      <c r="C30" s="128">
        <f>A30-B30</f>
        <v>0</v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219</v>
      </c>
      <c r="B32" s="38"/>
      <c r="C32" s="37" t="s">
        <v>82</v>
      </c>
      <c r="D32" s="142"/>
      <c r="E32" s="143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6" t="s">
        <v>145</v>
      </c>
      <c r="E33" s="137"/>
    </row>
    <row r="34" spans="1:5" ht="26" x14ac:dyDescent="0.35">
      <c r="A34" s="39" t="s">
        <v>220</v>
      </c>
      <c r="B34" s="38"/>
      <c r="C34" s="39" t="s">
        <v>221</v>
      </c>
      <c r="D34" s="138"/>
      <c r="E34" s="139"/>
    </row>
    <row r="35" spans="1:5" ht="26" x14ac:dyDescent="0.35">
      <c r="A35" s="39" t="s">
        <v>222</v>
      </c>
      <c r="B35" s="38"/>
      <c r="C35" s="39" t="s">
        <v>224</v>
      </c>
      <c r="D35" s="138"/>
      <c r="E35" s="139"/>
    </row>
    <row r="36" spans="1:5" ht="25.5" customHeight="1" x14ac:dyDescent="0.35">
      <c r="A36" s="39" t="s">
        <v>223</v>
      </c>
      <c r="B36" s="38"/>
      <c r="C36" s="39" t="s">
        <v>225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4" zoomScale="70" zoomScaleNormal="70" workbookViewId="0">
      <selection activeCell="S4" sqref="S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BH3737</v>
      </c>
      <c r="C5" s="119" t="str">
        <f>IF('Loan Outstanding Report'!$H$5="", "", 'Loan Outstanding Report'!$H$5)</f>
        <v>Mahnar</v>
      </c>
      <c r="D5" s="130" t="s">
        <v>557</v>
      </c>
      <c r="E5" s="65">
        <v>46094</v>
      </c>
      <c r="F5" s="131" t="s">
        <v>554</v>
      </c>
      <c r="G5" s="132" t="s">
        <v>555</v>
      </c>
      <c r="H5" s="49" t="s">
        <v>556</v>
      </c>
      <c r="I5" s="120" t="s">
        <v>257</v>
      </c>
      <c r="J5" s="120" t="s">
        <v>260</v>
      </c>
      <c r="K5" s="120" t="s">
        <v>264</v>
      </c>
      <c r="L5" s="11">
        <v>356364925</v>
      </c>
      <c r="M5" s="65" t="s">
        <v>265</v>
      </c>
      <c r="N5" s="124">
        <v>42000</v>
      </c>
      <c r="O5" s="124">
        <v>520</v>
      </c>
      <c r="P5" s="121" t="s">
        <v>139</v>
      </c>
      <c r="Q5" s="80" t="s">
        <v>559</v>
      </c>
      <c r="R5" s="124">
        <v>1040</v>
      </c>
      <c r="S5" s="124">
        <v>0</v>
      </c>
      <c r="T5" s="124">
        <v>0</v>
      </c>
      <c r="U5" s="125">
        <f t="shared" ref="U5" si="0">IF(AND(ISBLANK(R5),ISBLANK(S5),ISBLANK(T5)),"",R5-(S5+T5))</f>
        <v>1040</v>
      </c>
      <c r="V5" s="117" t="s">
        <v>202</v>
      </c>
      <c r="W5" s="122" t="s">
        <v>531</v>
      </c>
    </row>
    <row r="6" spans="1:23" ht="25" customHeight="1" x14ac:dyDescent="0.3">
      <c r="A6" s="64">
        <v>2</v>
      </c>
      <c r="B6" s="60" t="str">
        <f>IF(J6&lt;&gt;"", $B$5, "")</f>
        <v>BH3737</v>
      </c>
      <c r="C6" s="119" t="str">
        <f>IF(J6&lt;&gt;"", $C$5, "")</f>
        <v>Mahnar</v>
      </c>
      <c r="D6" s="41" t="s">
        <v>557</v>
      </c>
      <c r="E6" s="65">
        <v>46094</v>
      </c>
      <c r="F6" s="38" t="s">
        <v>554</v>
      </c>
      <c r="G6" s="49" t="s">
        <v>555</v>
      </c>
      <c r="H6" s="49" t="s">
        <v>556</v>
      </c>
      <c r="I6" s="120" t="s">
        <v>287</v>
      </c>
      <c r="J6" s="120" t="s">
        <v>300</v>
      </c>
      <c r="K6" s="120" t="s">
        <v>302</v>
      </c>
      <c r="L6" s="11">
        <v>355543747</v>
      </c>
      <c r="M6" s="65" t="s">
        <v>303</v>
      </c>
      <c r="N6" s="124">
        <v>45000</v>
      </c>
      <c r="O6" s="124">
        <v>560</v>
      </c>
      <c r="P6" s="121" t="s">
        <v>139</v>
      </c>
      <c r="Q6" s="80" t="s">
        <v>559</v>
      </c>
      <c r="R6" s="124">
        <v>5453</v>
      </c>
      <c r="S6" s="124">
        <v>0</v>
      </c>
      <c r="T6" s="124">
        <v>0</v>
      </c>
      <c r="U6" s="125">
        <f t="shared" ref="U6:U69" si="1">IF(AND(ISBLANK(R6),ISBLANK(S6),ISBLANK(T6)),"",R6-(S6+T6))</f>
        <v>5453</v>
      </c>
      <c r="V6" s="117" t="s">
        <v>202</v>
      </c>
      <c r="W6" s="122" t="s">
        <v>558</v>
      </c>
    </row>
    <row r="7" spans="1:23" ht="25" customHeight="1" x14ac:dyDescent="0.3">
      <c r="A7" s="64">
        <v>3</v>
      </c>
      <c r="B7" s="60" t="str">
        <f t="shared" ref="B7:B70" si="2">IF(J7&lt;&gt;"", $B$5, "")</f>
        <v>BH3737</v>
      </c>
      <c r="C7" s="119" t="str">
        <f t="shared" ref="C7:C70" si="3">IF(J7&lt;&gt;"", $C$5, "")</f>
        <v>Mahnar</v>
      </c>
      <c r="D7" s="41"/>
      <c r="E7" s="65">
        <v>46094</v>
      </c>
      <c r="F7" s="38" t="str">
        <f t="shared" ref="F7:F18" si="4">IF(J7&lt;&gt;"", $F$5, "")</f>
        <v>Rajeev Ranjan Kumar</v>
      </c>
      <c r="G7" s="49" t="str">
        <f t="shared" ref="G7:G18" si="5">IF(J7&lt;&gt;"", $G$5, "")</f>
        <v>SF0088117</v>
      </c>
      <c r="H7" s="49" t="str">
        <f t="shared" ref="H7:H18" si="6">IF(J7&lt;&gt;"", $H$5, "")</f>
        <v>Credit Assistant</v>
      </c>
      <c r="I7" s="120" t="s">
        <v>384</v>
      </c>
      <c r="J7" s="120" t="s">
        <v>395</v>
      </c>
      <c r="K7" s="120" t="s">
        <v>397</v>
      </c>
      <c r="L7" s="11">
        <v>359929213</v>
      </c>
      <c r="M7" s="65" t="s">
        <v>398</v>
      </c>
      <c r="N7" s="124">
        <v>70000</v>
      </c>
      <c r="O7" s="124">
        <v>880</v>
      </c>
      <c r="P7" s="121" t="s">
        <v>139</v>
      </c>
      <c r="Q7" s="80" t="s">
        <v>559</v>
      </c>
      <c r="R7" s="124">
        <v>2640</v>
      </c>
      <c r="S7" s="124">
        <v>0</v>
      </c>
      <c r="T7" s="124">
        <v>0</v>
      </c>
      <c r="U7" s="125">
        <f t="shared" si="1"/>
        <v>2640</v>
      </c>
      <c r="V7" s="117" t="s">
        <v>202</v>
      </c>
      <c r="W7" s="122" t="s">
        <v>534</v>
      </c>
    </row>
    <row r="8" spans="1:23" ht="25" customHeight="1" x14ac:dyDescent="0.3">
      <c r="A8" s="64">
        <v>4</v>
      </c>
      <c r="B8" s="60" t="str">
        <f t="shared" si="2"/>
        <v>BH3737</v>
      </c>
      <c r="C8" s="119" t="str">
        <f t="shared" si="3"/>
        <v>Mahnar</v>
      </c>
      <c r="D8" s="41" t="str">
        <f t="shared" ref="D8:D70" si="7">IF(J8&lt;&gt;"", $D$5, "")</f>
        <v>FN25-26-03309</v>
      </c>
      <c r="E8" s="65">
        <v>46094</v>
      </c>
      <c r="F8" s="38" t="str">
        <f t="shared" si="4"/>
        <v>Rajeev Ranjan Kumar</v>
      </c>
      <c r="G8" s="49" t="str">
        <f t="shared" si="5"/>
        <v>SF0088117</v>
      </c>
      <c r="H8" s="49" t="str">
        <f t="shared" si="6"/>
        <v>Credit Assistant</v>
      </c>
      <c r="I8" s="120" t="s">
        <v>376</v>
      </c>
      <c r="J8" s="120" t="s">
        <v>403</v>
      </c>
      <c r="K8" s="120" t="s">
        <v>404</v>
      </c>
      <c r="L8" s="11">
        <v>356541493</v>
      </c>
      <c r="M8" s="65" t="s">
        <v>405</v>
      </c>
      <c r="N8" s="124">
        <v>45000</v>
      </c>
      <c r="O8" s="124">
        <v>560</v>
      </c>
      <c r="P8" s="121" t="s">
        <v>139</v>
      </c>
      <c r="Q8" s="80">
        <v>45975</v>
      </c>
      <c r="R8" s="124">
        <v>3920</v>
      </c>
      <c r="S8" s="124">
        <v>0</v>
      </c>
      <c r="T8" s="124">
        <v>0</v>
      </c>
      <c r="U8" s="125">
        <f t="shared" si="1"/>
        <v>3920</v>
      </c>
      <c r="V8" s="117" t="s">
        <v>203</v>
      </c>
      <c r="W8" s="122" t="s">
        <v>534</v>
      </c>
    </row>
    <row r="9" spans="1:23" ht="25" customHeight="1" x14ac:dyDescent="0.3">
      <c r="A9" s="64">
        <v>5</v>
      </c>
      <c r="B9" s="60" t="str">
        <f t="shared" si="2"/>
        <v>BH3737</v>
      </c>
      <c r="C9" s="119" t="str">
        <f t="shared" si="3"/>
        <v>Mahnar</v>
      </c>
      <c r="D9" s="41" t="str">
        <f t="shared" si="7"/>
        <v>FN25-26-03309</v>
      </c>
      <c r="E9" s="65">
        <v>46094</v>
      </c>
      <c r="F9" s="38" t="str">
        <f t="shared" si="4"/>
        <v>Rajeev Ranjan Kumar</v>
      </c>
      <c r="G9" s="49" t="str">
        <f t="shared" si="5"/>
        <v>SF0088117</v>
      </c>
      <c r="H9" s="49" t="str">
        <f t="shared" si="6"/>
        <v>Credit Assistant</v>
      </c>
      <c r="I9" s="120" t="s">
        <v>376</v>
      </c>
      <c r="J9" s="120" t="s">
        <v>413</v>
      </c>
      <c r="K9" s="120" t="s">
        <v>302</v>
      </c>
      <c r="L9" s="11">
        <v>357821627</v>
      </c>
      <c r="M9" s="65" t="s">
        <v>414</v>
      </c>
      <c r="N9" s="124">
        <v>45000</v>
      </c>
      <c r="O9" s="124">
        <v>560</v>
      </c>
      <c r="P9" s="121" t="s">
        <v>139</v>
      </c>
      <c r="Q9" s="80" t="s">
        <v>559</v>
      </c>
      <c r="R9" s="124">
        <v>1120</v>
      </c>
      <c r="S9" s="124">
        <v>0</v>
      </c>
      <c r="T9" s="124">
        <v>0</v>
      </c>
      <c r="U9" s="125">
        <f t="shared" si="1"/>
        <v>1120</v>
      </c>
      <c r="V9" s="117" t="s">
        <v>202</v>
      </c>
      <c r="W9" s="122" t="s">
        <v>540</v>
      </c>
    </row>
    <row r="10" spans="1:23" ht="25" customHeight="1" x14ac:dyDescent="0.3">
      <c r="A10" s="64">
        <v>6</v>
      </c>
      <c r="B10" s="60" t="str">
        <f t="shared" si="2"/>
        <v>BH3737</v>
      </c>
      <c r="C10" s="119" t="str">
        <f t="shared" si="3"/>
        <v>Mahnar</v>
      </c>
      <c r="D10" s="41" t="str">
        <f t="shared" si="7"/>
        <v>FN25-26-03309</v>
      </c>
      <c r="E10" s="65">
        <v>46094</v>
      </c>
      <c r="F10" s="38" t="str">
        <f t="shared" si="4"/>
        <v>Rajeev Ranjan Kumar</v>
      </c>
      <c r="G10" s="49" t="str">
        <f t="shared" si="5"/>
        <v>SF0088117</v>
      </c>
      <c r="H10" s="49" t="str">
        <f t="shared" si="6"/>
        <v>Credit Assistant</v>
      </c>
      <c r="I10" s="120" t="s">
        <v>376</v>
      </c>
      <c r="J10" s="120" t="s">
        <v>418</v>
      </c>
      <c r="K10" s="120" t="s">
        <v>419</v>
      </c>
      <c r="L10" s="11">
        <v>357837246</v>
      </c>
      <c r="M10" s="65" t="s">
        <v>414</v>
      </c>
      <c r="N10" s="124">
        <v>45000</v>
      </c>
      <c r="O10" s="124">
        <v>560</v>
      </c>
      <c r="P10" s="121" t="s">
        <v>139</v>
      </c>
      <c r="Q10" s="80" t="s">
        <v>559</v>
      </c>
      <c r="R10" s="124">
        <v>1120</v>
      </c>
      <c r="S10" s="124">
        <v>0</v>
      </c>
      <c r="T10" s="124">
        <v>0</v>
      </c>
      <c r="U10" s="125">
        <f t="shared" si="1"/>
        <v>1120</v>
      </c>
      <c r="V10" s="117" t="s">
        <v>202</v>
      </c>
      <c r="W10" s="122" t="s">
        <v>541</v>
      </c>
    </row>
    <row r="11" spans="1:23" ht="25" customHeight="1" x14ac:dyDescent="0.3">
      <c r="A11" s="64">
        <v>7</v>
      </c>
      <c r="B11" s="60" t="str">
        <f t="shared" si="2"/>
        <v>BH3737</v>
      </c>
      <c r="C11" s="119" t="str">
        <f t="shared" si="3"/>
        <v>Mahnar</v>
      </c>
      <c r="D11" s="41" t="str">
        <f t="shared" si="7"/>
        <v>FN25-26-03309</v>
      </c>
      <c r="E11" s="65">
        <v>46094</v>
      </c>
      <c r="F11" s="38" t="str">
        <f t="shared" si="4"/>
        <v>Rajeev Ranjan Kumar</v>
      </c>
      <c r="G11" s="49" t="str">
        <f t="shared" si="5"/>
        <v>SF0088117</v>
      </c>
      <c r="H11" s="49" t="str">
        <f t="shared" si="6"/>
        <v>Credit Assistant</v>
      </c>
      <c r="I11" s="120" t="s">
        <v>376</v>
      </c>
      <c r="J11" s="120" t="s">
        <v>421</v>
      </c>
      <c r="K11" s="120" t="s">
        <v>422</v>
      </c>
      <c r="L11" s="11">
        <v>357840039</v>
      </c>
      <c r="M11" s="65" t="s">
        <v>414</v>
      </c>
      <c r="N11" s="124">
        <v>45000</v>
      </c>
      <c r="O11" s="124">
        <v>560</v>
      </c>
      <c r="P11" s="121" t="s">
        <v>139</v>
      </c>
      <c r="Q11" s="80" t="s">
        <v>559</v>
      </c>
      <c r="R11" s="124">
        <v>1120</v>
      </c>
      <c r="S11" s="124">
        <v>0</v>
      </c>
      <c r="T11" s="124">
        <v>0</v>
      </c>
      <c r="U11" s="125">
        <f t="shared" si="1"/>
        <v>1120</v>
      </c>
      <c r="V11" s="117" t="s">
        <v>202</v>
      </c>
      <c r="W11" s="122" t="s">
        <v>537</v>
      </c>
    </row>
    <row r="12" spans="1:23" ht="25" customHeight="1" x14ac:dyDescent="0.3">
      <c r="A12" s="64">
        <v>8</v>
      </c>
      <c r="B12" s="60" t="str">
        <f t="shared" si="2"/>
        <v>BH3737</v>
      </c>
      <c r="C12" s="119" t="str">
        <f t="shared" si="3"/>
        <v>Mahnar</v>
      </c>
      <c r="D12" s="41" t="str">
        <f t="shared" si="7"/>
        <v>FN25-26-03309</v>
      </c>
      <c r="E12" s="65">
        <v>46094</v>
      </c>
      <c r="F12" s="38" t="str">
        <f t="shared" si="4"/>
        <v>Rajeev Ranjan Kumar</v>
      </c>
      <c r="G12" s="49" t="str">
        <f t="shared" si="5"/>
        <v>SF0088117</v>
      </c>
      <c r="H12" s="49" t="str">
        <f t="shared" si="6"/>
        <v>Credit Assistant</v>
      </c>
      <c r="I12" s="120" t="s">
        <v>376</v>
      </c>
      <c r="J12" s="120" t="s">
        <v>424</v>
      </c>
      <c r="K12" s="120" t="s">
        <v>419</v>
      </c>
      <c r="L12" s="11">
        <v>357892066</v>
      </c>
      <c r="M12" s="65" t="s">
        <v>425</v>
      </c>
      <c r="N12" s="124">
        <v>45000</v>
      </c>
      <c r="O12" s="124">
        <v>560</v>
      </c>
      <c r="P12" s="121" t="s">
        <v>139</v>
      </c>
      <c r="Q12" s="80" t="s">
        <v>559</v>
      </c>
      <c r="R12" s="124">
        <v>1680</v>
      </c>
      <c r="S12" s="124">
        <v>0</v>
      </c>
      <c r="T12" s="124">
        <v>0</v>
      </c>
      <c r="U12" s="125">
        <f t="shared" si="1"/>
        <v>1680</v>
      </c>
      <c r="V12" s="117" t="s">
        <v>202</v>
      </c>
      <c r="W12" s="122" t="s">
        <v>560</v>
      </c>
    </row>
    <row r="13" spans="1:23" ht="25" customHeight="1" x14ac:dyDescent="0.3">
      <c r="A13" s="64">
        <v>9</v>
      </c>
      <c r="B13" s="60" t="str">
        <f t="shared" si="2"/>
        <v>BH3737</v>
      </c>
      <c r="C13" s="119" t="str">
        <f t="shared" si="3"/>
        <v>Mahnar</v>
      </c>
      <c r="D13" s="41" t="str">
        <f t="shared" si="7"/>
        <v>FN25-26-03309</v>
      </c>
      <c r="E13" s="65">
        <v>46094</v>
      </c>
      <c r="F13" s="38" t="str">
        <f t="shared" si="4"/>
        <v>Rajeev Ranjan Kumar</v>
      </c>
      <c r="G13" s="49" t="str">
        <f t="shared" si="5"/>
        <v>SF0088117</v>
      </c>
      <c r="H13" s="49" t="str">
        <f t="shared" si="6"/>
        <v>Credit Assistant</v>
      </c>
      <c r="I13" s="120" t="s">
        <v>384</v>
      </c>
      <c r="J13" s="120" t="s">
        <v>430</v>
      </c>
      <c r="K13" s="120" t="s">
        <v>431</v>
      </c>
      <c r="L13" s="11">
        <v>355691909</v>
      </c>
      <c r="M13" s="65" t="s">
        <v>432</v>
      </c>
      <c r="N13" s="124">
        <v>45000</v>
      </c>
      <c r="O13" s="124">
        <v>560</v>
      </c>
      <c r="P13" s="121" t="s">
        <v>139</v>
      </c>
      <c r="Q13" s="80">
        <v>45999</v>
      </c>
      <c r="R13" s="124">
        <v>1120</v>
      </c>
      <c r="S13" s="124">
        <v>0</v>
      </c>
      <c r="T13" s="124">
        <v>0</v>
      </c>
      <c r="U13" s="125">
        <f t="shared" si="1"/>
        <v>1120</v>
      </c>
      <c r="V13" s="117" t="s">
        <v>202</v>
      </c>
      <c r="W13" s="122" t="s">
        <v>548</v>
      </c>
    </row>
    <row r="14" spans="1:23" ht="25" customHeight="1" x14ac:dyDescent="0.3">
      <c r="A14" s="64">
        <v>10</v>
      </c>
      <c r="B14" s="60" t="str">
        <f t="shared" si="2"/>
        <v>BH3737</v>
      </c>
      <c r="C14" s="119" t="str">
        <f t="shared" si="3"/>
        <v>Mahnar</v>
      </c>
      <c r="D14" s="41" t="str">
        <f t="shared" si="7"/>
        <v>FN25-26-03309</v>
      </c>
      <c r="E14" s="65">
        <v>46094</v>
      </c>
      <c r="F14" s="38" t="str">
        <f t="shared" si="4"/>
        <v>Rajeev Ranjan Kumar</v>
      </c>
      <c r="G14" s="49" t="str">
        <f t="shared" si="5"/>
        <v>SF0088117</v>
      </c>
      <c r="H14" s="49" t="str">
        <f t="shared" si="6"/>
        <v>Credit Assistant</v>
      </c>
      <c r="I14" s="120" t="s">
        <v>384</v>
      </c>
      <c r="J14" s="120" t="s">
        <v>440</v>
      </c>
      <c r="K14" s="120" t="s">
        <v>441</v>
      </c>
      <c r="L14" s="11">
        <v>359758641</v>
      </c>
      <c r="M14" s="65" t="s">
        <v>442</v>
      </c>
      <c r="N14" s="124">
        <v>70000</v>
      </c>
      <c r="O14" s="124">
        <v>880</v>
      </c>
      <c r="P14" s="121" t="s">
        <v>139</v>
      </c>
      <c r="Q14" s="80">
        <v>46000</v>
      </c>
      <c r="R14" s="124">
        <v>2640</v>
      </c>
      <c r="S14" s="124">
        <v>0</v>
      </c>
      <c r="T14" s="124">
        <v>0</v>
      </c>
      <c r="U14" s="125">
        <f t="shared" si="1"/>
        <v>2640</v>
      </c>
      <c r="V14" s="117" t="s">
        <v>202</v>
      </c>
      <c r="W14" s="122" t="s">
        <v>553</v>
      </c>
    </row>
    <row r="15" spans="1:23" ht="25" customHeight="1" x14ac:dyDescent="0.3">
      <c r="A15" s="64">
        <v>11</v>
      </c>
      <c r="B15" s="60" t="str">
        <f t="shared" si="2"/>
        <v>BH3737</v>
      </c>
      <c r="C15" s="119" t="str">
        <f t="shared" si="3"/>
        <v>Mahnar</v>
      </c>
      <c r="D15" s="41" t="str">
        <f t="shared" si="7"/>
        <v>FN25-26-03309</v>
      </c>
      <c r="E15" s="65">
        <v>46094</v>
      </c>
      <c r="F15" s="38" t="str">
        <f t="shared" si="4"/>
        <v>Rajeev Ranjan Kumar</v>
      </c>
      <c r="G15" s="49" t="str">
        <f t="shared" si="5"/>
        <v>SF0088117</v>
      </c>
      <c r="H15" s="49" t="str">
        <f t="shared" si="6"/>
        <v>Credit Assistant</v>
      </c>
      <c r="I15" s="120" t="s">
        <v>276</v>
      </c>
      <c r="J15" s="120" t="s">
        <v>446</v>
      </c>
      <c r="K15" s="120" t="s">
        <v>447</v>
      </c>
      <c r="L15" s="11">
        <v>357965275</v>
      </c>
      <c r="M15" s="65" t="s">
        <v>448</v>
      </c>
      <c r="N15" s="124">
        <v>45000</v>
      </c>
      <c r="O15" s="124">
        <v>720</v>
      </c>
      <c r="P15" s="121" t="s">
        <v>139</v>
      </c>
      <c r="Q15" s="80">
        <v>46001</v>
      </c>
      <c r="R15" s="124">
        <v>5040</v>
      </c>
      <c r="S15" s="124">
        <v>0</v>
      </c>
      <c r="T15" s="124">
        <v>0</v>
      </c>
      <c r="U15" s="125">
        <f t="shared" si="1"/>
        <v>5040</v>
      </c>
      <c r="V15" s="117" t="s">
        <v>203</v>
      </c>
      <c r="W15" s="122" t="s">
        <v>532</v>
      </c>
    </row>
    <row r="16" spans="1:23" ht="25" customHeight="1" x14ac:dyDescent="0.3">
      <c r="A16" s="64">
        <v>12</v>
      </c>
      <c r="B16" s="60" t="str">
        <f t="shared" si="2"/>
        <v>BH3737</v>
      </c>
      <c r="C16" s="119" t="str">
        <f t="shared" si="3"/>
        <v>Mahnar</v>
      </c>
      <c r="D16" s="41" t="str">
        <f t="shared" si="7"/>
        <v>FN25-26-03309</v>
      </c>
      <c r="E16" s="65">
        <v>46094</v>
      </c>
      <c r="F16" s="38" t="str">
        <f t="shared" si="4"/>
        <v>Rajeev Ranjan Kumar</v>
      </c>
      <c r="G16" s="49" t="str">
        <f t="shared" si="5"/>
        <v>SF0088117</v>
      </c>
      <c r="H16" s="49" t="str">
        <f t="shared" si="6"/>
        <v>Credit Assistant</v>
      </c>
      <c r="I16" s="120" t="s">
        <v>384</v>
      </c>
      <c r="J16" s="120" t="s">
        <v>473</v>
      </c>
      <c r="K16" s="120" t="s">
        <v>474</v>
      </c>
      <c r="L16" s="11">
        <v>358002861</v>
      </c>
      <c r="M16" s="65" t="s">
        <v>475</v>
      </c>
      <c r="N16" s="124">
        <v>45000</v>
      </c>
      <c r="O16" s="124">
        <v>560</v>
      </c>
      <c r="P16" s="121" t="s">
        <v>139</v>
      </c>
      <c r="Q16" s="80">
        <v>45985</v>
      </c>
      <c r="R16" s="124">
        <v>1140</v>
      </c>
      <c r="S16" s="124">
        <v>0</v>
      </c>
      <c r="T16" s="124">
        <v>0</v>
      </c>
      <c r="U16" s="125">
        <f t="shared" si="1"/>
        <v>1140</v>
      </c>
      <c r="V16" s="117" t="s">
        <v>203</v>
      </c>
      <c r="W16" s="122" t="s">
        <v>548</v>
      </c>
    </row>
    <row r="17" spans="1:23" ht="25" customHeight="1" x14ac:dyDescent="0.3">
      <c r="A17" s="64">
        <v>13</v>
      </c>
      <c r="B17" s="60" t="str">
        <f t="shared" si="2"/>
        <v>BH3737</v>
      </c>
      <c r="C17" s="119" t="str">
        <f t="shared" si="3"/>
        <v>Mahnar</v>
      </c>
      <c r="D17" s="41" t="str">
        <f t="shared" si="7"/>
        <v>FN25-26-03309</v>
      </c>
      <c r="E17" s="65">
        <v>46094</v>
      </c>
      <c r="F17" s="38" t="str">
        <f t="shared" si="4"/>
        <v>Rajeev Ranjan Kumar</v>
      </c>
      <c r="G17" s="49" t="str">
        <f t="shared" si="5"/>
        <v>SF0088117</v>
      </c>
      <c r="H17" s="49" t="str">
        <f t="shared" si="6"/>
        <v>Credit Assistant</v>
      </c>
      <c r="I17" s="120" t="s">
        <v>384</v>
      </c>
      <c r="J17" s="120" t="s">
        <v>479</v>
      </c>
      <c r="K17" s="120" t="s">
        <v>480</v>
      </c>
      <c r="L17" s="11">
        <v>358683426</v>
      </c>
      <c r="M17" s="65" t="s">
        <v>481</v>
      </c>
      <c r="N17" s="124">
        <v>45000</v>
      </c>
      <c r="O17" s="124">
        <v>560</v>
      </c>
      <c r="P17" s="121" t="s">
        <v>139</v>
      </c>
      <c r="Q17" s="80">
        <v>45975</v>
      </c>
      <c r="R17" s="124">
        <v>1680</v>
      </c>
      <c r="S17" s="124">
        <v>0</v>
      </c>
      <c r="T17" s="124">
        <v>0</v>
      </c>
      <c r="U17" s="125">
        <f t="shared" si="1"/>
        <v>1680</v>
      </c>
      <c r="V17" s="117" t="s">
        <v>202</v>
      </c>
      <c r="W17" s="122" t="s">
        <v>553</v>
      </c>
    </row>
    <row r="18" spans="1:23" ht="25" customHeight="1" x14ac:dyDescent="0.3">
      <c r="A18" s="64">
        <v>14</v>
      </c>
      <c r="B18" s="60" t="str">
        <f t="shared" si="2"/>
        <v>BH3737</v>
      </c>
      <c r="C18" s="119" t="str">
        <f t="shared" si="3"/>
        <v>Mahnar</v>
      </c>
      <c r="D18" s="41" t="str">
        <f t="shared" si="7"/>
        <v>FN25-26-03309</v>
      </c>
      <c r="E18" s="65">
        <v>46094</v>
      </c>
      <c r="F18" s="38" t="str">
        <f t="shared" si="4"/>
        <v>Rajeev Ranjan Kumar</v>
      </c>
      <c r="G18" s="49" t="str">
        <f t="shared" si="5"/>
        <v>SF0088117</v>
      </c>
      <c r="H18" s="49" t="str">
        <f t="shared" si="6"/>
        <v>Credit Assistant</v>
      </c>
      <c r="I18" s="120" t="s">
        <v>502</v>
      </c>
      <c r="J18" s="120" t="s">
        <v>522</v>
      </c>
      <c r="K18" s="120" t="s">
        <v>523</v>
      </c>
      <c r="L18" s="11">
        <v>355285588</v>
      </c>
      <c r="M18" s="65" t="s">
        <v>505</v>
      </c>
      <c r="N18" s="124">
        <v>45000</v>
      </c>
      <c r="O18" s="124">
        <v>560</v>
      </c>
      <c r="P18" s="121" t="s">
        <v>139</v>
      </c>
      <c r="Q18" s="80">
        <v>45963</v>
      </c>
      <c r="R18" s="124">
        <v>8960</v>
      </c>
      <c r="S18" s="124">
        <v>0</v>
      </c>
      <c r="T18" s="124">
        <v>0</v>
      </c>
      <c r="U18" s="125">
        <f t="shared" si="1"/>
        <v>8960</v>
      </c>
      <c r="V18" s="117" t="s">
        <v>203</v>
      </c>
      <c r="W18" s="122" t="s">
        <v>532</v>
      </c>
    </row>
    <row r="19" spans="1:23" ht="25" customHeight="1" x14ac:dyDescent="0.3">
      <c r="A19" s="64">
        <v>15</v>
      </c>
      <c r="B19" s="60" t="str">
        <f t="shared" si="2"/>
        <v>BH3737</v>
      </c>
      <c r="C19" s="119" t="str">
        <f t="shared" si="3"/>
        <v>Mahnar</v>
      </c>
      <c r="D19" s="41" t="str">
        <f t="shared" si="7"/>
        <v>FN25-26-03309</v>
      </c>
      <c r="E19" s="65">
        <v>46094</v>
      </c>
      <c r="F19" s="38" t="str">
        <f t="shared" ref="F19" si="8">IF(J19&lt;&gt;"", $F$5, "")</f>
        <v>Rajeev Ranjan Kumar</v>
      </c>
      <c r="G19" s="49" t="str">
        <f t="shared" ref="G19" si="9">IF(J19&lt;&gt;"", $G$5, "")</f>
        <v>SF0088117</v>
      </c>
      <c r="H19" s="49" t="str">
        <f t="shared" ref="H19" si="10">IF(J19&lt;&gt;"", $H$5, "")</f>
        <v>Credit Assistant</v>
      </c>
      <c r="I19" s="120" t="s">
        <v>314</v>
      </c>
      <c r="J19" s="120" t="s">
        <v>340</v>
      </c>
      <c r="K19" s="120" t="s">
        <v>342</v>
      </c>
      <c r="L19" s="11">
        <v>359876365</v>
      </c>
      <c r="M19" s="65" t="s">
        <v>343</v>
      </c>
      <c r="N19" s="124">
        <v>62000</v>
      </c>
      <c r="O19" s="124">
        <v>990</v>
      </c>
      <c r="P19" s="121" t="s">
        <v>140</v>
      </c>
      <c r="Q19" s="80">
        <v>45982</v>
      </c>
      <c r="R19" s="124">
        <v>54000</v>
      </c>
      <c r="S19" s="124">
        <v>2970</v>
      </c>
      <c r="T19" s="124">
        <v>0</v>
      </c>
      <c r="U19" s="125">
        <f t="shared" si="1"/>
        <v>51030</v>
      </c>
      <c r="V19" s="117" t="s">
        <v>202</v>
      </c>
      <c r="W19" s="122" t="s">
        <v>562</v>
      </c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ref="F22:F70" si="11">IF(J22&lt;&gt;"", $F$5, "")</f>
        <v/>
      </c>
      <c r="G22" s="49" t="str">
        <f t="shared" ref="G22:G70" si="12">IF(J22&lt;&gt;"", $G$5, "")</f>
        <v/>
      </c>
      <c r="H22" s="49" t="str">
        <f t="shared" ref="H22:H70" si="13">IF(J22&lt;&gt;"", $H$5, "")</f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11"/>
        <v/>
      </c>
      <c r="G23" s="49" t="str">
        <f t="shared" si="12"/>
        <v/>
      </c>
      <c r="H23" s="49" t="str">
        <f t="shared" si="1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11"/>
        <v/>
      </c>
      <c r="G24" s="49" t="str">
        <f t="shared" si="12"/>
        <v/>
      </c>
      <c r="H24" s="49" t="str">
        <f t="shared" si="1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11"/>
        <v/>
      </c>
      <c r="G25" s="49" t="str">
        <f t="shared" si="12"/>
        <v/>
      </c>
      <c r="H25" s="49" t="str">
        <f t="shared" si="1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11"/>
        <v/>
      </c>
      <c r="G26" s="49" t="str">
        <f t="shared" si="12"/>
        <v/>
      </c>
      <c r="H26" s="49" t="str">
        <f t="shared" si="1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11"/>
        <v/>
      </c>
      <c r="G27" s="49" t="str">
        <f t="shared" si="12"/>
        <v/>
      </c>
      <c r="H27" s="49" t="str">
        <f t="shared" si="1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11"/>
        <v/>
      </c>
      <c r="G28" s="49" t="str">
        <f t="shared" si="12"/>
        <v/>
      </c>
      <c r="H28" s="49" t="str">
        <f t="shared" si="1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11"/>
        <v/>
      </c>
      <c r="G29" s="49" t="str">
        <f t="shared" si="12"/>
        <v/>
      </c>
      <c r="H29" s="49" t="str">
        <f t="shared" si="1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11"/>
        <v/>
      </c>
      <c r="G30" s="49" t="str">
        <f t="shared" si="12"/>
        <v/>
      </c>
      <c r="H30" s="49" t="str">
        <f t="shared" si="1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11"/>
        <v/>
      </c>
      <c r="G31" s="49" t="str">
        <f t="shared" si="12"/>
        <v/>
      </c>
      <c r="H31" s="49" t="str">
        <f t="shared" si="1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11"/>
        <v/>
      </c>
      <c r="G32" s="49" t="str">
        <f t="shared" si="12"/>
        <v/>
      </c>
      <c r="H32" s="49" t="str">
        <f t="shared" si="1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11"/>
        <v/>
      </c>
      <c r="G33" s="49" t="str">
        <f t="shared" si="12"/>
        <v/>
      </c>
      <c r="H33" s="49" t="str">
        <f t="shared" si="1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11"/>
        <v/>
      </c>
      <c r="G34" s="49" t="str">
        <f t="shared" si="12"/>
        <v/>
      </c>
      <c r="H34" s="49" t="str">
        <f t="shared" si="1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11"/>
        <v/>
      </c>
      <c r="G35" s="49" t="str">
        <f t="shared" si="12"/>
        <v/>
      </c>
      <c r="H35" s="49" t="str">
        <f t="shared" si="1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11"/>
        <v/>
      </c>
      <c r="G36" s="49" t="str">
        <f t="shared" si="12"/>
        <v/>
      </c>
      <c r="H36" s="49" t="str">
        <f t="shared" si="1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11"/>
        <v/>
      </c>
      <c r="G37" s="49" t="str">
        <f t="shared" si="12"/>
        <v/>
      </c>
      <c r="H37" s="49" t="str">
        <f t="shared" si="1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11"/>
        <v/>
      </c>
      <c r="G38" s="49" t="str">
        <f t="shared" si="12"/>
        <v/>
      </c>
      <c r="H38" s="49" t="str">
        <f t="shared" si="1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11"/>
        <v/>
      </c>
      <c r="G39" s="49" t="str">
        <f t="shared" si="12"/>
        <v/>
      </c>
      <c r="H39" s="49" t="str">
        <f t="shared" si="1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11"/>
        <v/>
      </c>
      <c r="G40" s="49" t="str">
        <f t="shared" si="12"/>
        <v/>
      </c>
      <c r="H40" s="49" t="str">
        <f t="shared" si="1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11"/>
        <v/>
      </c>
      <c r="G41" s="49" t="str">
        <f t="shared" si="12"/>
        <v/>
      </c>
      <c r="H41" s="49" t="str">
        <f t="shared" si="1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11"/>
        <v/>
      </c>
      <c r="G42" s="49" t="str">
        <f t="shared" si="12"/>
        <v/>
      </c>
      <c r="H42" s="49" t="str">
        <f t="shared" si="1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11"/>
        <v/>
      </c>
      <c r="G43" s="49" t="str">
        <f t="shared" si="12"/>
        <v/>
      </c>
      <c r="H43" s="49" t="str">
        <f t="shared" si="1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11"/>
        <v/>
      </c>
      <c r="G44" s="49" t="str">
        <f t="shared" si="12"/>
        <v/>
      </c>
      <c r="H44" s="49" t="str">
        <f t="shared" si="1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11"/>
        <v/>
      </c>
      <c r="G45" s="49" t="str">
        <f t="shared" si="12"/>
        <v/>
      </c>
      <c r="H45" s="49" t="str">
        <f t="shared" si="1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11"/>
        <v/>
      </c>
      <c r="G46" s="49" t="str">
        <f t="shared" si="12"/>
        <v/>
      </c>
      <c r="H46" s="49" t="str">
        <f t="shared" si="1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11"/>
        <v/>
      </c>
      <c r="G47" s="49" t="str">
        <f t="shared" si="12"/>
        <v/>
      </c>
      <c r="H47" s="49" t="str">
        <f t="shared" si="1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11"/>
        <v/>
      </c>
      <c r="G48" s="49" t="str">
        <f t="shared" si="12"/>
        <v/>
      </c>
      <c r="H48" s="49" t="str">
        <f t="shared" si="1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11"/>
        <v/>
      </c>
      <c r="G49" s="49" t="str">
        <f t="shared" si="12"/>
        <v/>
      </c>
      <c r="H49" s="49" t="str">
        <f t="shared" si="1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11"/>
        <v/>
      </c>
      <c r="G50" s="49" t="str">
        <f t="shared" si="12"/>
        <v/>
      </c>
      <c r="H50" s="49" t="str">
        <f t="shared" si="1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11"/>
        <v/>
      </c>
      <c r="G51" s="49" t="str">
        <f t="shared" si="12"/>
        <v/>
      </c>
      <c r="H51" s="49" t="str">
        <f t="shared" si="1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11"/>
        <v/>
      </c>
      <c r="G52" s="49" t="str">
        <f t="shared" si="12"/>
        <v/>
      </c>
      <c r="H52" s="49" t="str">
        <f t="shared" si="1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11"/>
        <v/>
      </c>
      <c r="G53" s="49" t="str">
        <f t="shared" si="12"/>
        <v/>
      </c>
      <c r="H53" s="49" t="str">
        <f t="shared" si="1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11"/>
        <v/>
      </c>
      <c r="G54" s="49" t="str">
        <f t="shared" si="12"/>
        <v/>
      </c>
      <c r="H54" s="49" t="str">
        <f t="shared" si="1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11"/>
        <v/>
      </c>
      <c r="G55" s="49" t="str">
        <f t="shared" si="12"/>
        <v/>
      </c>
      <c r="H55" s="49" t="str">
        <f t="shared" si="1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11"/>
        <v/>
      </c>
      <c r="G56" s="49" t="str">
        <f t="shared" si="12"/>
        <v/>
      </c>
      <c r="H56" s="49" t="str">
        <f t="shared" si="1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11"/>
        <v/>
      </c>
      <c r="G57" s="49" t="str">
        <f t="shared" si="12"/>
        <v/>
      </c>
      <c r="H57" s="49" t="str">
        <f t="shared" si="1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11"/>
        <v/>
      </c>
      <c r="G58" s="49" t="str">
        <f t="shared" si="12"/>
        <v/>
      </c>
      <c r="H58" s="49" t="str">
        <f t="shared" si="1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11"/>
        <v/>
      </c>
      <c r="G59" s="49" t="str">
        <f t="shared" si="12"/>
        <v/>
      </c>
      <c r="H59" s="49" t="str">
        <f t="shared" si="1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11"/>
        <v/>
      </c>
      <c r="G60" s="49" t="str">
        <f t="shared" si="12"/>
        <v/>
      </c>
      <c r="H60" s="49" t="str">
        <f t="shared" si="1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11"/>
        <v/>
      </c>
      <c r="G61" s="49" t="str">
        <f t="shared" si="12"/>
        <v/>
      </c>
      <c r="H61" s="49" t="str">
        <f t="shared" si="1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11"/>
        <v/>
      </c>
      <c r="G62" s="49" t="str">
        <f t="shared" si="12"/>
        <v/>
      </c>
      <c r="H62" s="49" t="str">
        <f t="shared" si="1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11"/>
        <v/>
      </c>
      <c r="G63" s="49" t="str">
        <f t="shared" si="12"/>
        <v/>
      </c>
      <c r="H63" s="49" t="str">
        <f t="shared" si="1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11"/>
        <v/>
      </c>
      <c r="G64" s="49" t="str">
        <f t="shared" si="12"/>
        <v/>
      </c>
      <c r="H64" s="49" t="str">
        <f t="shared" si="1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11"/>
        <v/>
      </c>
      <c r="G65" s="49" t="str">
        <f t="shared" si="12"/>
        <v/>
      </c>
      <c r="H65" s="49" t="str">
        <f t="shared" si="1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11"/>
        <v/>
      </c>
      <c r="G66" s="49" t="str">
        <f t="shared" si="12"/>
        <v/>
      </c>
      <c r="H66" s="49" t="str">
        <f t="shared" si="1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11"/>
        <v/>
      </c>
      <c r="G67" s="49" t="str">
        <f t="shared" si="12"/>
        <v/>
      </c>
      <c r="H67" s="49" t="str">
        <f t="shared" si="1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11"/>
        <v/>
      </c>
      <c r="G68" s="49" t="str">
        <f t="shared" si="12"/>
        <v/>
      </c>
      <c r="H68" s="49" t="str">
        <f t="shared" si="1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11"/>
        <v/>
      </c>
      <c r="G69" s="49" t="str">
        <f t="shared" si="12"/>
        <v/>
      </c>
      <c r="H69" s="49" t="str">
        <f t="shared" si="1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11"/>
        <v/>
      </c>
      <c r="G70" s="49" t="str">
        <f t="shared" si="12"/>
        <v/>
      </c>
      <c r="H70" s="49" t="str">
        <f t="shared" si="1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2" zoomScale="70" zoomScaleNormal="80" workbookViewId="0">
      <selection activeCell="BP5" sqref="BP5:BP3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7.90625" style="99" customWidth="1"/>
    <col min="16" max="16" width="8.81640625" style="99" customWidth="1"/>
    <col min="17" max="17" width="16.4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6.4531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2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209249</v>
      </c>
      <c r="J5" s="38" t="s">
        <v>254</v>
      </c>
      <c r="K5" s="84">
        <v>209249</v>
      </c>
      <c r="L5" s="84" t="s">
        <v>255</v>
      </c>
      <c r="M5" s="38" t="s">
        <v>256</v>
      </c>
      <c r="N5" s="84">
        <v>509227</v>
      </c>
      <c r="O5" s="84" t="s">
        <v>257</v>
      </c>
      <c r="P5" s="84">
        <v>835977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356364925</v>
      </c>
      <c r="Z5" s="38" t="s">
        <v>264</v>
      </c>
      <c r="AA5" s="108" t="s">
        <v>265</v>
      </c>
      <c r="AB5" s="84">
        <v>42000</v>
      </c>
      <c r="AC5" s="108"/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520</v>
      </c>
      <c r="AK5" s="84">
        <v>520</v>
      </c>
      <c r="AL5" s="108" t="s">
        <v>530</v>
      </c>
      <c r="AM5" s="84">
        <v>36066.269999999997</v>
      </c>
      <c r="AN5" s="112">
        <v>11253.73</v>
      </c>
      <c r="AO5" s="112">
        <v>47320</v>
      </c>
      <c r="AP5" s="112">
        <v>5933.73</v>
      </c>
      <c r="AQ5" s="112">
        <v>182.27</v>
      </c>
      <c r="AR5" s="112">
        <v>6116</v>
      </c>
      <c r="AS5" s="112">
        <v>0</v>
      </c>
      <c r="AT5" s="112">
        <v>0</v>
      </c>
      <c r="AU5" s="112">
        <v>0</v>
      </c>
      <c r="AV5" s="84">
        <v>91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260</v>
      </c>
      <c r="BG5" s="84" t="s">
        <v>272</v>
      </c>
      <c r="BH5" s="114" t="s">
        <v>572</v>
      </c>
      <c r="BI5" s="38" t="s">
        <v>110</v>
      </c>
      <c r="BJ5" s="85">
        <v>46094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1040</v>
      </c>
      <c r="BQ5" s="117" t="s">
        <v>202</v>
      </c>
      <c r="BR5" s="133" t="s">
        <v>531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205733</v>
      </c>
      <c r="J6" s="38" t="s">
        <v>273</v>
      </c>
      <c r="K6" s="84">
        <v>205733</v>
      </c>
      <c r="L6" s="84" t="s">
        <v>274</v>
      </c>
      <c r="M6" s="38" t="s">
        <v>275</v>
      </c>
      <c r="N6" s="84">
        <v>461636</v>
      </c>
      <c r="O6" s="84" t="s">
        <v>276</v>
      </c>
      <c r="P6" s="84">
        <v>709622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354820966</v>
      </c>
      <c r="Z6" s="38" t="s">
        <v>285</v>
      </c>
      <c r="AA6" s="108" t="s">
        <v>279</v>
      </c>
      <c r="AB6" s="84">
        <v>42000</v>
      </c>
      <c r="AC6" s="108"/>
      <c r="AD6" s="84">
        <v>102</v>
      </c>
      <c r="AE6" s="84" t="s">
        <v>266</v>
      </c>
      <c r="AF6" s="84" t="s">
        <v>280</v>
      </c>
      <c r="AG6" s="108" t="s">
        <v>281</v>
      </c>
      <c r="AH6" s="84" t="s">
        <v>269</v>
      </c>
      <c r="AI6" s="108" t="s">
        <v>282</v>
      </c>
      <c r="AJ6" s="84">
        <v>520</v>
      </c>
      <c r="AK6" s="84">
        <v>520</v>
      </c>
      <c r="AL6" s="108" t="s">
        <v>283</v>
      </c>
      <c r="AM6" s="84">
        <v>39740</v>
      </c>
      <c r="AN6" s="112">
        <v>11220</v>
      </c>
      <c r="AO6" s="112">
        <v>50960</v>
      </c>
      <c r="AP6" s="112">
        <v>2260</v>
      </c>
      <c r="AQ6" s="112">
        <v>29</v>
      </c>
      <c r="AR6" s="112">
        <v>2289</v>
      </c>
      <c r="AS6" s="112">
        <v>2260</v>
      </c>
      <c r="AT6" s="112">
        <v>29</v>
      </c>
      <c r="AU6" s="112">
        <v>2289</v>
      </c>
      <c r="AV6" s="84">
        <v>102</v>
      </c>
      <c r="AW6" s="84"/>
      <c r="AX6" s="84"/>
      <c r="AY6" s="108"/>
      <c r="AZ6" s="84"/>
      <c r="BA6" s="84"/>
      <c r="BB6" s="84" t="s">
        <v>271</v>
      </c>
      <c r="BC6" s="84"/>
      <c r="BD6" s="108"/>
      <c r="BE6" s="84">
        <v>0</v>
      </c>
      <c r="BF6" s="38" t="s">
        <v>278</v>
      </c>
      <c r="BG6" s="84" t="s">
        <v>284</v>
      </c>
      <c r="BH6" s="114" t="s">
        <v>572</v>
      </c>
      <c r="BI6" s="38" t="s">
        <v>110</v>
      </c>
      <c r="BJ6" s="85">
        <v>46094</v>
      </c>
      <c r="BK6" s="84"/>
      <c r="BL6" s="38" t="s">
        <v>115</v>
      </c>
      <c r="BM6" s="115" t="s">
        <v>130</v>
      </c>
      <c r="BN6" s="116" t="s">
        <v>201</v>
      </c>
      <c r="BO6" s="84" t="s">
        <v>246</v>
      </c>
      <c r="BP6" s="84"/>
      <c r="BQ6" s="117"/>
      <c r="BR6" s="118" t="s">
        <v>543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214869</v>
      </c>
      <c r="J7" s="38" t="s">
        <v>286</v>
      </c>
      <c r="K7" s="84">
        <v>214869</v>
      </c>
      <c r="L7" s="84" t="s">
        <v>255</v>
      </c>
      <c r="M7" s="38" t="s">
        <v>256</v>
      </c>
      <c r="N7" s="84">
        <v>510915</v>
      </c>
      <c r="O7" s="84" t="s">
        <v>287</v>
      </c>
      <c r="P7" s="84">
        <v>841231</v>
      </c>
      <c r="Q7" s="38" t="s">
        <v>288</v>
      </c>
      <c r="R7" s="38" t="s">
        <v>289</v>
      </c>
      <c r="S7" s="84" t="s">
        <v>290</v>
      </c>
      <c r="T7" s="84" t="s">
        <v>290</v>
      </c>
      <c r="U7" s="84" t="s">
        <v>261</v>
      </c>
      <c r="V7" s="84" t="s">
        <v>262</v>
      </c>
      <c r="W7" s="84">
        <v>0</v>
      </c>
      <c r="X7" s="38" t="s">
        <v>291</v>
      </c>
      <c r="Y7" s="84">
        <v>358011449</v>
      </c>
      <c r="Z7" s="38" t="s">
        <v>292</v>
      </c>
      <c r="AA7" s="108" t="s">
        <v>293</v>
      </c>
      <c r="AB7" s="84">
        <v>36000</v>
      </c>
      <c r="AC7" s="108"/>
      <c r="AD7" s="84">
        <v>75</v>
      </c>
      <c r="AE7" s="84" t="s">
        <v>294</v>
      </c>
      <c r="AF7" s="84" t="s">
        <v>295</v>
      </c>
      <c r="AG7" s="108" t="s">
        <v>296</v>
      </c>
      <c r="AH7" s="84" t="s">
        <v>269</v>
      </c>
      <c r="AI7" s="108" t="s">
        <v>297</v>
      </c>
      <c r="AJ7" s="84">
        <v>570</v>
      </c>
      <c r="AK7" s="84">
        <v>570</v>
      </c>
      <c r="AL7" s="108" t="s">
        <v>298</v>
      </c>
      <c r="AM7" s="84">
        <v>30632.1</v>
      </c>
      <c r="AN7" s="112">
        <v>6987.9</v>
      </c>
      <c r="AO7" s="112">
        <v>37620</v>
      </c>
      <c r="AP7" s="112">
        <v>5367.9</v>
      </c>
      <c r="AQ7" s="112">
        <v>137.1</v>
      </c>
      <c r="AR7" s="112">
        <v>5505</v>
      </c>
      <c r="AS7" s="112">
        <v>2192.75</v>
      </c>
      <c r="AT7" s="112">
        <v>87.25</v>
      </c>
      <c r="AU7" s="112">
        <v>2280</v>
      </c>
      <c r="AV7" s="84">
        <v>70</v>
      </c>
      <c r="AW7" s="84"/>
      <c r="AX7" s="84"/>
      <c r="AY7" s="108"/>
      <c r="AZ7" s="84"/>
      <c r="BA7" s="84"/>
      <c r="BB7" s="84" t="s">
        <v>271</v>
      </c>
      <c r="BC7" s="84"/>
      <c r="BD7" s="108"/>
      <c r="BE7" s="84">
        <v>0</v>
      </c>
      <c r="BF7" s="38" t="s">
        <v>290</v>
      </c>
      <c r="BG7" s="84" t="s">
        <v>299</v>
      </c>
      <c r="BH7" s="114" t="s">
        <v>572</v>
      </c>
      <c r="BI7" s="38" t="s">
        <v>110</v>
      </c>
      <c r="BJ7" s="85">
        <v>46094</v>
      </c>
      <c r="BK7" s="84"/>
      <c r="BL7" s="38" t="s">
        <v>114</v>
      </c>
      <c r="BM7" s="115" t="s">
        <v>119</v>
      </c>
      <c r="BN7" s="116" t="s">
        <v>201</v>
      </c>
      <c r="BO7" s="84" t="s">
        <v>246</v>
      </c>
      <c r="BP7" s="84">
        <v>0</v>
      </c>
      <c r="BQ7" s="117"/>
      <c r="BR7" s="118" t="s">
        <v>570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214869</v>
      </c>
      <c r="J8" s="38" t="s">
        <v>286</v>
      </c>
      <c r="K8" s="84">
        <v>214869</v>
      </c>
      <c r="L8" s="84" t="s">
        <v>255</v>
      </c>
      <c r="M8" s="38" t="s">
        <v>256</v>
      </c>
      <c r="N8" s="84">
        <v>510915</v>
      </c>
      <c r="O8" s="84" t="s">
        <v>287</v>
      </c>
      <c r="P8" s="84">
        <v>841231</v>
      </c>
      <c r="Q8" s="38" t="s">
        <v>288</v>
      </c>
      <c r="R8" s="38" t="s">
        <v>259</v>
      </c>
      <c r="S8" s="84" t="s">
        <v>300</v>
      </c>
      <c r="T8" s="84" t="s">
        <v>300</v>
      </c>
      <c r="U8" s="84" t="s">
        <v>301</v>
      </c>
      <c r="V8" s="84" t="s">
        <v>262</v>
      </c>
      <c r="W8" s="84">
        <v>0</v>
      </c>
      <c r="X8" s="38" t="s">
        <v>263</v>
      </c>
      <c r="Y8" s="84">
        <v>355543747</v>
      </c>
      <c r="Z8" s="38" t="s">
        <v>302</v>
      </c>
      <c r="AA8" s="108" t="s">
        <v>303</v>
      </c>
      <c r="AB8" s="84">
        <v>45000</v>
      </c>
      <c r="AC8" s="108"/>
      <c r="AD8" s="84">
        <v>102</v>
      </c>
      <c r="AE8" s="84" t="s">
        <v>266</v>
      </c>
      <c r="AF8" s="84" t="s">
        <v>304</v>
      </c>
      <c r="AG8" s="108" t="s">
        <v>305</v>
      </c>
      <c r="AH8" s="84" t="s">
        <v>269</v>
      </c>
      <c r="AI8" s="108" t="s">
        <v>306</v>
      </c>
      <c r="AJ8" s="84">
        <v>560</v>
      </c>
      <c r="AK8" s="84">
        <v>560</v>
      </c>
      <c r="AL8" s="108" t="s">
        <v>298</v>
      </c>
      <c r="AM8" s="84">
        <v>39546.18</v>
      </c>
      <c r="AN8" s="112">
        <v>11973.82</v>
      </c>
      <c r="AO8" s="112">
        <v>51520</v>
      </c>
      <c r="AP8" s="112">
        <v>5453.82</v>
      </c>
      <c r="AQ8" s="112">
        <v>145.18</v>
      </c>
      <c r="AR8" s="112">
        <v>5599</v>
      </c>
      <c r="AS8" s="112">
        <v>2150.81</v>
      </c>
      <c r="AT8" s="112">
        <v>89.19</v>
      </c>
      <c r="AU8" s="112">
        <v>2240</v>
      </c>
      <c r="AV8" s="84">
        <v>96</v>
      </c>
      <c r="AW8" s="84"/>
      <c r="AX8" s="84"/>
      <c r="AY8" s="108"/>
      <c r="AZ8" s="84"/>
      <c r="BA8" s="84"/>
      <c r="BB8" s="84" t="s">
        <v>271</v>
      </c>
      <c r="BC8" s="84"/>
      <c r="BD8" s="108"/>
      <c r="BE8" s="84">
        <v>0</v>
      </c>
      <c r="BF8" s="38" t="s">
        <v>300</v>
      </c>
      <c r="BG8" s="84" t="s">
        <v>307</v>
      </c>
      <c r="BH8" s="114" t="s">
        <v>572</v>
      </c>
      <c r="BI8" s="38" t="s">
        <v>110</v>
      </c>
      <c r="BJ8" s="85">
        <v>46094</v>
      </c>
      <c r="BK8" s="84"/>
      <c r="BL8" s="38" t="s">
        <v>114</v>
      </c>
      <c r="BM8" s="115" t="s">
        <v>119</v>
      </c>
      <c r="BN8" s="116" t="s">
        <v>200</v>
      </c>
      <c r="BO8" s="84" t="s">
        <v>244</v>
      </c>
      <c r="BP8" s="84">
        <v>5453</v>
      </c>
      <c r="BQ8" s="117" t="s">
        <v>202</v>
      </c>
      <c r="BR8" s="118" t="s">
        <v>542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214869</v>
      </c>
      <c r="J9" s="38" t="s">
        <v>286</v>
      </c>
      <c r="K9" s="84">
        <v>214869</v>
      </c>
      <c r="L9" s="84" t="s">
        <v>255</v>
      </c>
      <c r="M9" s="38" t="s">
        <v>256</v>
      </c>
      <c r="N9" s="84">
        <v>510915</v>
      </c>
      <c r="O9" s="84" t="s">
        <v>287</v>
      </c>
      <c r="P9" s="84">
        <v>841231</v>
      </c>
      <c r="Q9" s="38" t="s">
        <v>288</v>
      </c>
      <c r="R9" s="38" t="s">
        <v>259</v>
      </c>
      <c r="S9" s="84" t="s">
        <v>308</v>
      </c>
      <c r="T9" s="84" t="s">
        <v>308</v>
      </c>
      <c r="U9" s="84" t="s">
        <v>261</v>
      </c>
      <c r="V9" s="84" t="s">
        <v>262</v>
      </c>
      <c r="W9" s="84">
        <v>0</v>
      </c>
      <c r="X9" s="38" t="s">
        <v>291</v>
      </c>
      <c r="Y9" s="84">
        <v>355567210</v>
      </c>
      <c r="Z9" s="38" t="s">
        <v>309</v>
      </c>
      <c r="AA9" s="108" t="s">
        <v>310</v>
      </c>
      <c r="AB9" s="84">
        <v>45000</v>
      </c>
      <c r="AC9" s="108"/>
      <c r="AD9" s="84">
        <v>102</v>
      </c>
      <c r="AE9" s="84" t="s">
        <v>266</v>
      </c>
      <c r="AF9" s="84" t="s">
        <v>304</v>
      </c>
      <c r="AG9" s="108" t="s">
        <v>311</v>
      </c>
      <c r="AH9" s="84" t="s">
        <v>269</v>
      </c>
      <c r="AI9" s="108" t="s">
        <v>306</v>
      </c>
      <c r="AJ9" s="84">
        <v>560</v>
      </c>
      <c r="AK9" s="84">
        <v>560</v>
      </c>
      <c r="AL9" s="108" t="s">
        <v>298</v>
      </c>
      <c r="AM9" s="84">
        <v>39593.760000000002</v>
      </c>
      <c r="AN9" s="112">
        <v>11926.24</v>
      </c>
      <c r="AO9" s="112">
        <v>51520</v>
      </c>
      <c r="AP9" s="112">
        <v>5406.24</v>
      </c>
      <c r="AQ9" s="112">
        <v>142.76</v>
      </c>
      <c r="AR9" s="112">
        <v>5549</v>
      </c>
      <c r="AS9" s="112">
        <v>2151.73</v>
      </c>
      <c r="AT9" s="112">
        <v>88.27</v>
      </c>
      <c r="AU9" s="112">
        <v>2240</v>
      </c>
      <c r="AV9" s="84">
        <v>96</v>
      </c>
      <c r="AW9" s="84"/>
      <c r="AX9" s="84"/>
      <c r="AY9" s="108"/>
      <c r="AZ9" s="84"/>
      <c r="BA9" s="84"/>
      <c r="BB9" s="84" t="s">
        <v>271</v>
      </c>
      <c r="BC9" s="84"/>
      <c r="BD9" s="108"/>
      <c r="BE9" s="84">
        <v>0</v>
      </c>
      <c r="BF9" s="38" t="s">
        <v>308</v>
      </c>
      <c r="BG9" s="84" t="s">
        <v>312</v>
      </c>
      <c r="BH9" s="114" t="s">
        <v>572</v>
      </c>
      <c r="BI9" s="38" t="s">
        <v>110</v>
      </c>
      <c r="BJ9" s="85">
        <v>46094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>
        <v>0</v>
      </c>
      <c r="BQ9" s="117"/>
      <c r="BR9" s="118" t="s">
        <v>570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207120</v>
      </c>
      <c r="J10" s="38" t="s">
        <v>313</v>
      </c>
      <c r="K10" s="84">
        <v>207120</v>
      </c>
      <c r="L10" s="84" t="s">
        <v>274</v>
      </c>
      <c r="M10" s="38" t="s">
        <v>275</v>
      </c>
      <c r="N10" s="84">
        <v>466218</v>
      </c>
      <c r="O10" s="84" t="s">
        <v>314</v>
      </c>
      <c r="P10" s="84">
        <v>719642</v>
      </c>
      <c r="Q10" s="38" t="s">
        <v>315</v>
      </c>
      <c r="R10" s="38" t="s">
        <v>259</v>
      </c>
      <c r="S10" s="84" t="s">
        <v>316</v>
      </c>
      <c r="T10" s="84" t="s">
        <v>316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355124664</v>
      </c>
      <c r="Z10" s="38" t="s">
        <v>317</v>
      </c>
      <c r="AA10" s="108" t="s">
        <v>318</v>
      </c>
      <c r="AB10" s="84">
        <v>45000</v>
      </c>
      <c r="AC10" s="108"/>
      <c r="AD10" s="84">
        <v>102</v>
      </c>
      <c r="AE10" s="84" t="s">
        <v>266</v>
      </c>
      <c r="AF10" s="84" t="s">
        <v>319</v>
      </c>
      <c r="AG10" s="108" t="s">
        <v>320</v>
      </c>
      <c r="AH10" s="84" t="s">
        <v>269</v>
      </c>
      <c r="AI10" s="108" t="s">
        <v>321</v>
      </c>
      <c r="AJ10" s="84">
        <v>560</v>
      </c>
      <c r="AK10" s="84">
        <v>560</v>
      </c>
      <c r="AL10" s="108" t="s">
        <v>322</v>
      </c>
      <c r="AM10" s="84">
        <v>41058.769999999997</v>
      </c>
      <c r="AN10" s="112">
        <v>12141.23</v>
      </c>
      <c r="AO10" s="112">
        <v>53200</v>
      </c>
      <c r="AP10" s="112">
        <v>3941.23</v>
      </c>
      <c r="AQ10" s="112">
        <v>77.77</v>
      </c>
      <c r="AR10" s="112">
        <v>4019</v>
      </c>
      <c r="AS10" s="112">
        <v>2180.02</v>
      </c>
      <c r="AT10" s="112">
        <v>59.98</v>
      </c>
      <c r="AU10" s="112">
        <v>2240</v>
      </c>
      <c r="AV10" s="84">
        <v>99</v>
      </c>
      <c r="AW10" s="84"/>
      <c r="AX10" s="84"/>
      <c r="AY10" s="108"/>
      <c r="AZ10" s="84"/>
      <c r="BA10" s="84"/>
      <c r="BB10" s="84" t="s">
        <v>271</v>
      </c>
      <c r="BC10" s="84"/>
      <c r="BD10" s="108"/>
      <c r="BE10" s="84">
        <v>0</v>
      </c>
      <c r="BF10" s="38" t="s">
        <v>316</v>
      </c>
      <c r="BG10" s="84" t="s">
        <v>323</v>
      </c>
      <c r="BH10" s="114" t="s">
        <v>572</v>
      </c>
      <c r="BI10" s="38" t="s">
        <v>110</v>
      </c>
      <c r="BJ10" s="85">
        <v>46094</v>
      </c>
      <c r="BK10" s="84"/>
      <c r="BL10" s="38" t="s">
        <v>115</v>
      </c>
      <c r="BM10" s="115" t="s">
        <v>130</v>
      </c>
      <c r="BN10" s="116" t="s">
        <v>201</v>
      </c>
      <c r="BO10" s="84" t="s">
        <v>246</v>
      </c>
      <c r="BP10" s="84"/>
      <c r="BQ10" s="117"/>
      <c r="BR10" s="118" t="s">
        <v>545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207120</v>
      </c>
      <c r="J11" s="38" t="s">
        <v>313</v>
      </c>
      <c r="K11" s="84">
        <v>207120</v>
      </c>
      <c r="L11" s="84" t="s">
        <v>255</v>
      </c>
      <c r="M11" s="38" t="s">
        <v>256</v>
      </c>
      <c r="N11" s="84">
        <v>494454</v>
      </c>
      <c r="O11" s="84" t="s">
        <v>324</v>
      </c>
      <c r="P11" s="84">
        <v>791847</v>
      </c>
      <c r="Q11" s="38" t="s">
        <v>325</v>
      </c>
      <c r="R11" s="38" t="s">
        <v>259</v>
      </c>
      <c r="S11" s="84" t="s">
        <v>326</v>
      </c>
      <c r="T11" s="84" t="s">
        <v>326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355353977</v>
      </c>
      <c r="Z11" s="38" t="s">
        <v>327</v>
      </c>
      <c r="AA11" s="108" t="s">
        <v>321</v>
      </c>
      <c r="AB11" s="84">
        <v>42000</v>
      </c>
      <c r="AC11" s="108"/>
      <c r="AD11" s="84">
        <v>102</v>
      </c>
      <c r="AE11" s="84" t="s">
        <v>266</v>
      </c>
      <c r="AF11" s="84" t="s">
        <v>328</v>
      </c>
      <c r="AG11" s="108" t="s">
        <v>329</v>
      </c>
      <c r="AH11" s="84" t="s">
        <v>269</v>
      </c>
      <c r="AI11" s="108" t="s">
        <v>330</v>
      </c>
      <c r="AJ11" s="84">
        <v>520</v>
      </c>
      <c r="AK11" s="84">
        <v>520</v>
      </c>
      <c r="AL11" s="108" t="s">
        <v>331</v>
      </c>
      <c r="AM11" s="84">
        <v>37956.47</v>
      </c>
      <c r="AN11" s="112">
        <v>11443.53</v>
      </c>
      <c r="AO11" s="112">
        <v>49400</v>
      </c>
      <c r="AP11" s="112">
        <v>4043.53</v>
      </c>
      <c r="AQ11" s="112">
        <v>85.47</v>
      </c>
      <c r="AR11" s="112">
        <v>4129</v>
      </c>
      <c r="AS11" s="112">
        <v>1003.62</v>
      </c>
      <c r="AT11" s="112">
        <v>36.380000000000003</v>
      </c>
      <c r="AU11" s="112">
        <v>1040</v>
      </c>
      <c r="AV11" s="84">
        <v>97</v>
      </c>
      <c r="AW11" s="84"/>
      <c r="AX11" s="84"/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326</v>
      </c>
      <c r="BG11" s="84" t="s">
        <v>332</v>
      </c>
      <c r="BH11" s="114" t="s">
        <v>572</v>
      </c>
      <c r="BI11" s="38" t="s">
        <v>110</v>
      </c>
      <c r="BJ11" s="85">
        <v>46094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>
        <v>0</v>
      </c>
      <c r="BQ11" s="117"/>
      <c r="BR11" s="118" t="s">
        <v>538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207120</v>
      </c>
      <c r="J12" s="38" t="s">
        <v>313</v>
      </c>
      <c r="K12" s="84">
        <v>207120</v>
      </c>
      <c r="L12" s="84" t="s">
        <v>255</v>
      </c>
      <c r="M12" s="38" t="s">
        <v>256</v>
      </c>
      <c r="N12" s="84">
        <v>494454</v>
      </c>
      <c r="O12" s="84" t="s">
        <v>324</v>
      </c>
      <c r="P12" s="84">
        <v>791847</v>
      </c>
      <c r="Q12" s="38" t="s">
        <v>325</v>
      </c>
      <c r="R12" s="38" t="s">
        <v>259</v>
      </c>
      <c r="S12" s="84" t="s">
        <v>333</v>
      </c>
      <c r="T12" s="84" t="s">
        <v>333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356632832</v>
      </c>
      <c r="Z12" s="38" t="s">
        <v>334</v>
      </c>
      <c r="AA12" s="108" t="s">
        <v>335</v>
      </c>
      <c r="AB12" s="84">
        <v>45000</v>
      </c>
      <c r="AC12" s="108"/>
      <c r="AD12" s="84">
        <v>102</v>
      </c>
      <c r="AE12" s="84" t="s">
        <v>266</v>
      </c>
      <c r="AF12" s="84" t="s">
        <v>336</v>
      </c>
      <c r="AG12" s="108" t="s">
        <v>337</v>
      </c>
      <c r="AH12" s="84" t="s">
        <v>269</v>
      </c>
      <c r="AI12" s="108" t="s">
        <v>338</v>
      </c>
      <c r="AJ12" s="84">
        <v>560</v>
      </c>
      <c r="AK12" s="84">
        <v>560</v>
      </c>
      <c r="AL12" s="108" t="s">
        <v>322</v>
      </c>
      <c r="AM12" s="84">
        <v>34854.699999999997</v>
      </c>
      <c r="AN12" s="112">
        <v>11625.3</v>
      </c>
      <c r="AO12" s="112">
        <v>46480</v>
      </c>
      <c r="AP12" s="112">
        <v>10145.299999999999</v>
      </c>
      <c r="AQ12" s="112">
        <v>493.7</v>
      </c>
      <c r="AR12" s="112">
        <v>10639</v>
      </c>
      <c r="AS12" s="112">
        <v>2060.19</v>
      </c>
      <c r="AT12" s="112">
        <v>179.81</v>
      </c>
      <c r="AU12" s="112">
        <v>2240</v>
      </c>
      <c r="AV12" s="84">
        <v>87</v>
      </c>
      <c r="AW12" s="84"/>
      <c r="AX12" s="84"/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333</v>
      </c>
      <c r="BG12" s="84" t="s">
        <v>339</v>
      </c>
      <c r="BH12" s="114" t="s">
        <v>572</v>
      </c>
      <c r="BI12" s="38" t="s">
        <v>110</v>
      </c>
      <c r="BJ12" s="85">
        <v>46094</v>
      </c>
      <c r="BK12" s="84"/>
      <c r="BL12" s="38" t="s">
        <v>115</v>
      </c>
      <c r="BM12" s="115" t="s">
        <v>130</v>
      </c>
      <c r="BN12" s="116" t="s">
        <v>201</v>
      </c>
      <c r="BO12" s="84" t="s">
        <v>246</v>
      </c>
      <c r="BP12" s="84"/>
      <c r="BQ12" s="117"/>
      <c r="BR12" s="118" t="s">
        <v>549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207120</v>
      </c>
      <c r="J13" s="38" t="s">
        <v>313</v>
      </c>
      <c r="K13" s="84">
        <v>207120</v>
      </c>
      <c r="L13" s="84" t="s">
        <v>274</v>
      </c>
      <c r="M13" s="38" t="s">
        <v>275</v>
      </c>
      <c r="N13" s="84">
        <v>466218</v>
      </c>
      <c r="O13" s="84" t="s">
        <v>314</v>
      </c>
      <c r="P13" s="84">
        <v>719642</v>
      </c>
      <c r="Q13" s="38" t="s">
        <v>315</v>
      </c>
      <c r="R13" s="38" t="s">
        <v>259</v>
      </c>
      <c r="S13" s="84" t="s">
        <v>340</v>
      </c>
      <c r="T13" s="84" t="s">
        <v>340</v>
      </c>
      <c r="U13" s="84" t="s">
        <v>341</v>
      </c>
      <c r="V13" s="84" t="s">
        <v>262</v>
      </c>
      <c r="W13" s="84">
        <v>0</v>
      </c>
      <c r="X13" s="38" t="s">
        <v>263</v>
      </c>
      <c r="Y13" s="84">
        <v>359876365</v>
      </c>
      <c r="Z13" s="38" t="s">
        <v>342</v>
      </c>
      <c r="AA13" s="108" t="s">
        <v>343</v>
      </c>
      <c r="AB13" s="84">
        <v>62000</v>
      </c>
      <c r="AC13" s="108"/>
      <c r="AD13" s="84">
        <v>75</v>
      </c>
      <c r="AE13" s="84" t="s">
        <v>344</v>
      </c>
      <c r="AF13" s="84" t="s">
        <v>345</v>
      </c>
      <c r="AG13" s="108" t="s">
        <v>346</v>
      </c>
      <c r="AH13" s="84" t="s">
        <v>269</v>
      </c>
      <c r="AI13" s="108" t="s">
        <v>347</v>
      </c>
      <c r="AJ13" s="84">
        <v>990</v>
      </c>
      <c r="AK13" s="84">
        <v>990</v>
      </c>
      <c r="AL13" s="108" t="s">
        <v>322</v>
      </c>
      <c r="AM13" s="84">
        <v>2743.83</v>
      </c>
      <c r="AN13" s="112">
        <v>1216.17</v>
      </c>
      <c r="AO13" s="112">
        <v>3960</v>
      </c>
      <c r="AP13" s="112">
        <v>59256.17</v>
      </c>
      <c r="AQ13" s="112">
        <v>11296.83</v>
      </c>
      <c r="AR13" s="112">
        <v>70553</v>
      </c>
      <c r="AS13" s="112">
        <v>2798.96</v>
      </c>
      <c r="AT13" s="112">
        <v>1161.04</v>
      </c>
      <c r="AU13" s="112">
        <v>3960</v>
      </c>
      <c r="AV13" s="84">
        <v>8</v>
      </c>
      <c r="AW13" s="84"/>
      <c r="AX13" s="84"/>
      <c r="AY13" s="108"/>
      <c r="AZ13" s="84"/>
      <c r="BA13" s="84"/>
      <c r="BB13" s="84" t="s">
        <v>271</v>
      </c>
      <c r="BC13" s="84"/>
      <c r="BD13" s="108"/>
      <c r="BE13" s="84">
        <v>0</v>
      </c>
      <c r="BF13" s="38" t="s">
        <v>340</v>
      </c>
      <c r="BG13" s="84" t="s">
        <v>348</v>
      </c>
      <c r="BH13" s="114" t="s">
        <v>572</v>
      </c>
      <c r="BI13" s="38" t="s">
        <v>110</v>
      </c>
      <c r="BJ13" s="85">
        <v>46094</v>
      </c>
      <c r="BK13" s="84"/>
      <c r="BL13" s="38" t="s">
        <v>114</v>
      </c>
      <c r="BM13" s="115" t="s">
        <v>119</v>
      </c>
      <c r="BN13" s="116" t="s">
        <v>201</v>
      </c>
      <c r="BO13" s="84" t="s">
        <v>244</v>
      </c>
      <c r="BP13" s="84">
        <v>54000</v>
      </c>
      <c r="BQ13" s="117" t="s">
        <v>202</v>
      </c>
      <c r="BR13" s="118" t="s">
        <v>562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207120</v>
      </c>
      <c r="J14" s="38" t="s">
        <v>313</v>
      </c>
      <c r="K14" s="84">
        <v>207120</v>
      </c>
      <c r="L14" s="84" t="s">
        <v>274</v>
      </c>
      <c r="M14" s="38" t="s">
        <v>275</v>
      </c>
      <c r="N14" s="84">
        <v>466218</v>
      </c>
      <c r="O14" s="84" t="s">
        <v>314</v>
      </c>
      <c r="P14" s="84">
        <v>719642</v>
      </c>
      <c r="Q14" s="38" t="s">
        <v>315</v>
      </c>
      <c r="R14" s="38" t="s">
        <v>259</v>
      </c>
      <c r="S14" s="84" t="s">
        <v>349</v>
      </c>
      <c r="T14" s="84" t="s">
        <v>349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354989508</v>
      </c>
      <c r="Z14" s="38" t="s">
        <v>350</v>
      </c>
      <c r="AA14" s="108" t="s">
        <v>351</v>
      </c>
      <c r="AB14" s="84">
        <v>45000</v>
      </c>
      <c r="AC14" s="108"/>
      <c r="AD14" s="84">
        <v>102</v>
      </c>
      <c r="AE14" s="84" t="s">
        <v>266</v>
      </c>
      <c r="AF14" s="84" t="s">
        <v>352</v>
      </c>
      <c r="AG14" s="108" t="s">
        <v>353</v>
      </c>
      <c r="AH14" s="84" t="s">
        <v>269</v>
      </c>
      <c r="AI14" s="108" t="s">
        <v>354</v>
      </c>
      <c r="AJ14" s="84">
        <v>560</v>
      </c>
      <c r="AK14" s="84">
        <v>560</v>
      </c>
      <c r="AL14" s="108" t="s">
        <v>322</v>
      </c>
      <c r="AM14" s="84">
        <v>41648.42</v>
      </c>
      <c r="AN14" s="112">
        <v>12111.58</v>
      </c>
      <c r="AO14" s="112">
        <v>53760</v>
      </c>
      <c r="AP14" s="112">
        <v>3351.58</v>
      </c>
      <c r="AQ14" s="112">
        <v>57.42</v>
      </c>
      <c r="AR14" s="112">
        <v>3409</v>
      </c>
      <c r="AS14" s="112">
        <v>2191.42</v>
      </c>
      <c r="AT14" s="112">
        <v>48.58</v>
      </c>
      <c r="AU14" s="112">
        <v>2240</v>
      </c>
      <c r="AV14" s="84">
        <v>100</v>
      </c>
      <c r="AW14" s="84"/>
      <c r="AX14" s="84"/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349</v>
      </c>
      <c r="BG14" s="84" t="s">
        <v>355</v>
      </c>
      <c r="BH14" s="114" t="s">
        <v>572</v>
      </c>
      <c r="BI14" s="38" t="s">
        <v>110</v>
      </c>
      <c r="BJ14" s="85">
        <v>46094</v>
      </c>
      <c r="BK14" s="84"/>
      <c r="BL14" s="38" t="s">
        <v>114</v>
      </c>
      <c r="BM14" s="115" t="s">
        <v>119</v>
      </c>
      <c r="BN14" s="116" t="s">
        <v>201</v>
      </c>
      <c r="BO14" s="84" t="s">
        <v>246</v>
      </c>
      <c r="BP14" s="84">
        <v>0</v>
      </c>
      <c r="BQ14" s="117"/>
      <c r="BR14" s="118" t="s">
        <v>571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207120</v>
      </c>
      <c r="J15" s="38" t="s">
        <v>313</v>
      </c>
      <c r="K15" s="84">
        <v>207120</v>
      </c>
      <c r="L15" s="84" t="s">
        <v>274</v>
      </c>
      <c r="M15" s="38" t="s">
        <v>275</v>
      </c>
      <c r="N15" s="84">
        <v>466218</v>
      </c>
      <c r="O15" s="84" t="s">
        <v>314</v>
      </c>
      <c r="P15" s="84">
        <v>719642</v>
      </c>
      <c r="Q15" s="38" t="s">
        <v>315</v>
      </c>
      <c r="R15" s="38" t="s">
        <v>259</v>
      </c>
      <c r="S15" s="84" t="s">
        <v>356</v>
      </c>
      <c r="T15" s="84" t="s">
        <v>356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357814478</v>
      </c>
      <c r="Z15" s="38" t="s">
        <v>357</v>
      </c>
      <c r="AA15" s="108" t="s">
        <v>359</v>
      </c>
      <c r="AB15" s="84">
        <v>45000</v>
      </c>
      <c r="AC15" s="108"/>
      <c r="AD15" s="84">
        <v>75</v>
      </c>
      <c r="AE15" s="84" t="s">
        <v>360</v>
      </c>
      <c r="AF15" s="84" t="s">
        <v>361</v>
      </c>
      <c r="AG15" s="108" t="s">
        <v>362</v>
      </c>
      <c r="AH15" s="84" t="s">
        <v>269</v>
      </c>
      <c r="AI15" s="108" t="s">
        <v>363</v>
      </c>
      <c r="AJ15" s="84">
        <v>720</v>
      </c>
      <c r="AK15" s="84">
        <v>720</v>
      </c>
      <c r="AL15" s="108" t="s">
        <v>322</v>
      </c>
      <c r="AM15" s="84">
        <v>41610.32</v>
      </c>
      <c r="AN15" s="112">
        <v>8789.68</v>
      </c>
      <c r="AO15" s="112">
        <v>50400</v>
      </c>
      <c r="AP15" s="112">
        <v>3389.68</v>
      </c>
      <c r="AQ15" s="112">
        <v>48.32</v>
      </c>
      <c r="AR15" s="112">
        <v>3438</v>
      </c>
      <c r="AS15" s="112">
        <v>2835.3</v>
      </c>
      <c r="AT15" s="112">
        <v>44.7</v>
      </c>
      <c r="AU15" s="112">
        <v>2880</v>
      </c>
      <c r="AV15" s="84">
        <v>74</v>
      </c>
      <c r="AW15" s="84"/>
      <c r="AX15" s="84"/>
      <c r="AY15" s="108"/>
      <c r="AZ15" s="84"/>
      <c r="BA15" s="84"/>
      <c r="BB15" s="84" t="s">
        <v>271</v>
      </c>
      <c r="BC15" s="84"/>
      <c r="BD15" s="108"/>
      <c r="BE15" s="84">
        <v>0</v>
      </c>
      <c r="BF15" s="38" t="s">
        <v>356</v>
      </c>
      <c r="BG15" s="84" t="s">
        <v>358</v>
      </c>
      <c r="BH15" s="114" t="s">
        <v>572</v>
      </c>
      <c r="BI15" s="38" t="s">
        <v>110</v>
      </c>
      <c r="BJ15" s="85">
        <v>46094</v>
      </c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/>
      <c r="BQ15" s="117"/>
      <c r="BR15" s="118" t="s">
        <v>549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211601</v>
      </c>
      <c r="J16" s="38" t="s">
        <v>364</v>
      </c>
      <c r="K16" s="84">
        <v>211601</v>
      </c>
      <c r="L16" s="84" t="s">
        <v>274</v>
      </c>
      <c r="M16" s="38" t="s">
        <v>275</v>
      </c>
      <c r="N16" s="84">
        <v>493943</v>
      </c>
      <c r="O16" s="84" t="s">
        <v>365</v>
      </c>
      <c r="P16" s="84">
        <v>790634</v>
      </c>
      <c r="Q16" s="38" t="s">
        <v>366</v>
      </c>
      <c r="R16" s="38" t="s">
        <v>259</v>
      </c>
      <c r="S16" s="84" t="s">
        <v>367</v>
      </c>
      <c r="T16" s="84" t="s">
        <v>367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355601649</v>
      </c>
      <c r="Z16" s="38" t="s">
        <v>368</v>
      </c>
      <c r="AA16" s="108" t="s">
        <v>330</v>
      </c>
      <c r="AB16" s="84">
        <v>45000</v>
      </c>
      <c r="AC16" s="108"/>
      <c r="AD16" s="84">
        <v>102</v>
      </c>
      <c r="AE16" s="84" t="s">
        <v>266</v>
      </c>
      <c r="AF16" s="84" t="s">
        <v>369</v>
      </c>
      <c r="AG16" s="108" t="s">
        <v>370</v>
      </c>
      <c r="AH16" s="84" t="s">
        <v>269</v>
      </c>
      <c r="AI16" s="108" t="s">
        <v>306</v>
      </c>
      <c r="AJ16" s="84">
        <v>560</v>
      </c>
      <c r="AK16" s="84">
        <v>560</v>
      </c>
      <c r="AL16" s="108" t="s">
        <v>371</v>
      </c>
      <c r="AM16" s="84">
        <v>39689.06</v>
      </c>
      <c r="AN16" s="112">
        <v>11830.94</v>
      </c>
      <c r="AO16" s="112">
        <v>51520</v>
      </c>
      <c r="AP16" s="112">
        <v>5310.94</v>
      </c>
      <c r="AQ16" s="112">
        <v>138.06</v>
      </c>
      <c r="AR16" s="112">
        <v>5449</v>
      </c>
      <c r="AS16" s="112">
        <v>2153.5700000000002</v>
      </c>
      <c r="AT16" s="112">
        <v>86.43</v>
      </c>
      <c r="AU16" s="112">
        <v>2240</v>
      </c>
      <c r="AV16" s="84">
        <v>96</v>
      </c>
      <c r="AW16" s="84"/>
      <c r="AX16" s="84"/>
      <c r="AY16" s="108"/>
      <c r="AZ16" s="84"/>
      <c r="BA16" s="84"/>
      <c r="BB16" s="84" t="s">
        <v>271</v>
      </c>
      <c r="BC16" s="84"/>
      <c r="BD16" s="108"/>
      <c r="BE16" s="84">
        <v>0</v>
      </c>
      <c r="BF16" s="38" t="s">
        <v>367</v>
      </c>
      <c r="BG16" s="84" t="s">
        <v>372</v>
      </c>
      <c r="BH16" s="114" t="s">
        <v>572</v>
      </c>
      <c r="BI16" s="38" t="s">
        <v>110</v>
      </c>
      <c r="BJ16" s="85">
        <v>46094</v>
      </c>
      <c r="BK16" s="84"/>
      <c r="BL16" s="38" t="s">
        <v>115</v>
      </c>
      <c r="BM16" s="115" t="s">
        <v>130</v>
      </c>
      <c r="BN16" s="116" t="s">
        <v>201</v>
      </c>
      <c r="BO16" s="84" t="s">
        <v>246</v>
      </c>
      <c r="BP16" s="84"/>
      <c r="BQ16" s="117"/>
      <c r="BR16" s="118" t="s">
        <v>546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210486</v>
      </c>
      <c r="J17" s="38" t="s">
        <v>373</v>
      </c>
      <c r="K17" s="84">
        <v>210486</v>
      </c>
      <c r="L17" s="84" t="s">
        <v>374</v>
      </c>
      <c r="M17" s="38" t="s">
        <v>375</v>
      </c>
      <c r="N17" s="84">
        <v>476903</v>
      </c>
      <c r="O17" s="84" t="s">
        <v>376</v>
      </c>
      <c r="P17" s="84">
        <v>745251</v>
      </c>
      <c r="Q17" s="38" t="s">
        <v>377</v>
      </c>
      <c r="R17" s="38" t="s">
        <v>259</v>
      </c>
      <c r="S17" s="84" t="s">
        <v>378</v>
      </c>
      <c r="T17" s="84" t="s">
        <v>378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356286833</v>
      </c>
      <c r="Z17" s="38" t="s">
        <v>379</v>
      </c>
      <c r="AA17" s="108" t="s">
        <v>380</v>
      </c>
      <c r="AB17" s="84">
        <v>42000</v>
      </c>
      <c r="AC17" s="108"/>
      <c r="AD17" s="84">
        <v>102</v>
      </c>
      <c r="AE17" s="84" t="s">
        <v>266</v>
      </c>
      <c r="AF17" s="84" t="s">
        <v>267</v>
      </c>
      <c r="AG17" s="108" t="s">
        <v>381</v>
      </c>
      <c r="AH17" s="84" t="s">
        <v>269</v>
      </c>
      <c r="AI17" s="108" t="s">
        <v>270</v>
      </c>
      <c r="AJ17" s="84">
        <v>520</v>
      </c>
      <c r="AK17" s="84">
        <v>520</v>
      </c>
      <c r="AL17" s="108" t="s">
        <v>298</v>
      </c>
      <c r="AM17" s="84">
        <v>33557.089999999997</v>
      </c>
      <c r="AN17" s="112">
        <v>11162.91</v>
      </c>
      <c r="AO17" s="112">
        <v>44720</v>
      </c>
      <c r="AP17" s="112">
        <v>8442.91</v>
      </c>
      <c r="AQ17" s="112">
        <v>366.09</v>
      </c>
      <c r="AR17" s="112">
        <v>8809</v>
      </c>
      <c r="AS17" s="112">
        <v>1931.92</v>
      </c>
      <c r="AT17" s="112">
        <v>148.08000000000001</v>
      </c>
      <c r="AU17" s="112">
        <v>2080</v>
      </c>
      <c r="AV17" s="84">
        <v>90</v>
      </c>
      <c r="AW17" s="84"/>
      <c r="AX17" s="84"/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378</v>
      </c>
      <c r="BG17" s="84" t="s">
        <v>382</v>
      </c>
      <c r="BH17" s="114" t="s">
        <v>572</v>
      </c>
      <c r="BI17" s="38" t="s">
        <v>110</v>
      </c>
      <c r="BJ17" s="85">
        <v>46094</v>
      </c>
      <c r="BK17" s="84"/>
      <c r="BL17" s="38" t="s">
        <v>115</v>
      </c>
      <c r="BM17" s="115" t="s">
        <v>130</v>
      </c>
      <c r="BN17" s="116" t="s">
        <v>201</v>
      </c>
      <c r="BO17" s="84" t="s">
        <v>246</v>
      </c>
      <c r="BP17" s="84"/>
      <c r="BQ17" s="117"/>
      <c r="BR17" s="118" t="s">
        <v>543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211380</v>
      </c>
      <c r="J18" s="38" t="s">
        <v>383</v>
      </c>
      <c r="K18" s="84">
        <v>211380</v>
      </c>
      <c r="L18" s="84" t="s">
        <v>374</v>
      </c>
      <c r="M18" s="38" t="s">
        <v>375</v>
      </c>
      <c r="N18" s="84">
        <v>484643</v>
      </c>
      <c r="O18" s="84" t="s">
        <v>384</v>
      </c>
      <c r="P18" s="84">
        <v>766523</v>
      </c>
      <c r="Q18" s="38" t="s">
        <v>385</v>
      </c>
      <c r="R18" s="38" t="s">
        <v>259</v>
      </c>
      <c r="S18" s="84" t="s">
        <v>386</v>
      </c>
      <c r="T18" s="84" t="s">
        <v>386</v>
      </c>
      <c r="U18" s="84" t="s">
        <v>261</v>
      </c>
      <c r="V18" s="84" t="s">
        <v>387</v>
      </c>
      <c r="W18" s="84">
        <v>0</v>
      </c>
      <c r="X18" s="38" t="s">
        <v>388</v>
      </c>
      <c r="Y18" s="84">
        <v>358997460</v>
      </c>
      <c r="Z18" s="38" t="s">
        <v>389</v>
      </c>
      <c r="AA18" s="108" t="s">
        <v>390</v>
      </c>
      <c r="AB18" s="84">
        <v>45000</v>
      </c>
      <c r="AC18" s="108"/>
      <c r="AD18" s="84">
        <v>102</v>
      </c>
      <c r="AE18" s="84" t="s">
        <v>360</v>
      </c>
      <c r="AF18" s="84" t="s">
        <v>391</v>
      </c>
      <c r="AG18" s="108" t="s">
        <v>392</v>
      </c>
      <c r="AH18" s="84" t="s">
        <v>269</v>
      </c>
      <c r="AI18" s="108" t="s">
        <v>393</v>
      </c>
      <c r="AJ18" s="84">
        <v>560</v>
      </c>
      <c r="AK18" s="84">
        <v>560</v>
      </c>
      <c r="AL18" s="108" t="s">
        <v>298</v>
      </c>
      <c r="AM18" s="84">
        <v>21146.93</v>
      </c>
      <c r="AN18" s="112">
        <v>9093.07</v>
      </c>
      <c r="AO18" s="112">
        <v>30240</v>
      </c>
      <c r="AP18" s="112">
        <v>23853.07</v>
      </c>
      <c r="AQ18" s="112">
        <v>2858.93</v>
      </c>
      <c r="AR18" s="112">
        <v>26712</v>
      </c>
      <c r="AS18" s="112">
        <v>1799.88</v>
      </c>
      <c r="AT18" s="112">
        <v>440.12</v>
      </c>
      <c r="AU18" s="112">
        <v>2240</v>
      </c>
      <c r="AV18" s="84">
        <v>58</v>
      </c>
      <c r="AW18" s="84"/>
      <c r="AX18" s="84"/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386</v>
      </c>
      <c r="BG18" s="84" t="s">
        <v>394</v>
      </c>
      <c r="BH18" s="114" t="s">
        <v>572</v>
      </c>
      <c r="BI18" s="38" t="s">
        <v>110</v>
      </c>
      <c r="BJ18" s="85">
        <v>46094</v>
      </c>
      <c r="BK18" s="84"/>
      <c r="BL18" s="38" t="s">
        <v>115</v>
      </c>
      <c r="BM18" s="115" t="s">
        <v>130</v>
      </c>
      <c r="BN18" s="116" t="s">
        <v>201</v>
      </c>
      <c r="BO18" s="84" t="s">
        <v>246</v>
      </c>
      <c r="BP18" s="84"/>
      <c r="BQ18" s="117"/>
      <c r="BR18" s="118" t="s">
        <v>535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211380</v>
      </c>
      <c r="J19" s="38" t="s">
        <v>383</v>
      </c>
      <c r="K19" s="84">
        <v>211380</v>
      </c>
      <c r="L19" s="84" t="s">
        <v>374</v>
      </c>
      <c r="M19" s="38" t="s">
        <v>375</v>
      </c>
      <c r="N19" s="84">
        <v>484643</v>
      </c>
      <c r="O19" s="84" t="s">
        <v>384</v>
      </c>
      <c r="P19" s="84">
        <v>766523</v>
      </c>
      <c r="Q19" s="38" t="s">
        <v>385</v>
      </c>
      <c r="R19" s="38" t="s">
        <v>259</v>
      </c>
      <c r="S19" s="84" t="s">
        <v>395</v>
      </c>
      <c r="T19" s="84" t="s">
        <v>395</v>
      </c>
      <c r="U19" s="84" t="s">
        <v>396</v>
      </c>
      <c r="V19" s="84" t="s">
        <v>262</v>
      </c>
      <c r="W19" s="84">
        <v>0</v>
      </c>
      <c r="X19" s="38" t="s">
        <v>263</v>
      </c>
      <c r="Y19" s="84">
        <v>359929213</v>
      </c>
      <c r="Z19" s="38" t="s">
        <v>397</v>
      </c>
      <c r="AA19" s="108" t="s">
        <v>398</v>
      </c>
      <c r="AB19" s="84">
        <v>70000</v>
      </c>
      <c r="AC19" s="108"/>
      <c r="AD19" s="84">
        <v>102</v>
      </c>
      <c r="AE19" s="84" t="s">
        <v>344</v>
      </c>
      <c r="AF19" s="84" t="s">
        <v>399</v>
      </c>
      <c r="AG19" s="108" t="s">
        <v>400</v>
      </c>
      <c r="AH19" s="84" t="s">
        <v>269</v>
      </c>
      <c r="AI19" s="108" t="s">
        <v>298</v>
      </c>
      <c r="AJ19" s="84">
        <v>880</v>
      </c>
      <c r="AK19" s="84">
        <v>880</v>
      </c>
      <c r="AL19" s="108" t="s">
        <v>401</v>
      </c>
      <c r="AM19" s="84">
        <v>864.12</v>
      </c>
      <c r="AN19" s="112">
        <v>895.88</v>
      </c>
      <c r="AO19" s="112">
        <v>1760</v>
      </c>
      <c r="AP19" s="112">
        <v>69135.88</v>
      </c>
      <c r="AQ19" s="112">
        <v>18823.12</v>
      </c>
      <c r="AR19" s="112">
        <v>87959</v>
      </c>
      <c r="AS19" s="112">
        <v>1613.83</v>
      </c>
      <c r="AT19" s="112">
        <v>1026.17</v>
      </c>
      <c r="AU19" s="112">
        <v>2640</v>
      </c>
      <c r="AV19" s="84">
        <v>5</v>
      </c>
      <c r="AW19" s="84"/>
      <c r="AX19" s="84"/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395</v>
      </c>
      <c r="BG19" s="84" t="s">
        <v>402</v>
      </c>
      <c r="BH19" s="114" t="s">
        <v>572</v>
      </c>
      <c r="BI19" s="38" t="s">
        <v>110</v>
      </c>
      <c r="BJ19" s="85">
        <v>46094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>
        <v>2640</v>
      </c>
      <c r="BQ19" s="117" t="s">
        <v>202</v>
      </c>
      <c r="BR19" s="118" t="s">
        <v>550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210486</v>
      </c>
      <c r="J20" s="38" t="s">
        <v>373</v>
      </c>
      <c r="K20" s="84">
        <v>210486</v>
      </c>
      <c r="L20" s="84" t="s">
        <v>374</v>
      </c>
      <c r="M20" s="38" t="s">
        <v>375</v>
      </c>
      <c r="N20" s="84">
        <v>476903</v>
      </c>
      <c r="O20" s="84" t="s">
        <v>376</v>
      </c>
      <c r="P20" s="84">
        <v>745251</v>
      </c>
      <c r="Q20" s="38" t="s">
        <v>377</v>
      </c>
      <c r="R20" s="38" t="s">
        <v>259</v>
      </c>
      <c r="S20" s="84" t="s">
        <v>403</v>
      </c>
      <c r="T20" s="84" t="s">
        <v>403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356541493</v>
      </c>
      <c r="Z20" s="38" t="s">
        <v>404</v>
      </c>
      <c r="AA20" s="108" t="s">
        <v>405</v>
      </c>
      <c r="AB20" s="84">
        <v>45000</v>
      </c>
      <c r="AC20" s="108"/>
      <c r="AD20" s="84">
        <v>102</v>
      </c>
      <c r="AE20" s="84" t="s">
        <v>266</v>
      </c>
      <c r="AF20" s="84" t="s">
        <v>336</v>
      </c>
      <c r="AG20" s="108" t="s">
        <v>406</v>
      </c>
      <c r="AH20" s="84" t="s">
        <v>269</v>
      </c>
      <c r="AI20" s="108" t="s">
        <v>338</v>
      </c>
      <c r="AJ20" s="84">
        <v>560</v>
      </c>
      <c r="AK20" s="84">
        <v>560</v>
      </c>
      <c r="AL20" s="108" t="s">
        <v>298</v>
      </c>
      <c r="AM20" s="84">
        <v>34717.74</v>
      </c>
      <c r="AN20" s="112">
        <v>11762.26</v>
      </c>
      <c r="AO20" s="112">
        <v>46480</v>
      </c>
      <c r="AP20" s="112">
        <v>10282.26</v>
      </c>
      <c r="AQ20" s="112">
        <v>506.74</v>
      </c>
      <c r="AR20" s="112">
        <v>10789</v>
      </c>
      <c r="AS20" s="112">
        <v>2057.54</v>
      </c>
      <c r="AT20" s="112">
        <v>182.46</v>
      </c>
      <c r="AU20" s="112">
        <v>2240</v>
      </c>
      <c r="AV20" s="84">
        <v>87</v>
      </c>
      <c r="AW20" s="84"/>
      <c r="AX20" s="84"/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403</v>
      </c>
      <c r="BG20" s="84" t="s">
        <v>407</v>
      </c>
      <c r="BH20" s="114" t="s">
        <v>572</v>
      </c>
      <c r="BI20" s="38" t="s">
        <v>110</v>
      </c>
      <c r="BJ20" s="85">
        <v>46094</v>
      </c>
      <c r="BK20" s="84"/>
      <c r="BL20" s="38" t="s">
        <v>114</v>
      </c>
      <c r="BM20" s="115" t="s">
        <v>119</v>
      </c>
      <c r="BN20" s="116" t="s">
        <v>201</v>
      </c>
      <c r="BO20" s="84" t="s">
        <v>244</v>
      </c>
      <c r="BP20" s="84">
        <v>3920</v>
      </c>
      <c r="BQ20" s="117" t="s">
        <v>203</v>
      </c>
      <c r="BR20" s="118" t="s">
        <v>551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210486</v>
      </c>
      <c r="J21" s="38" t="s">
        <v>373</v>
      </c>
      <c r="K21" s="84">
        <v>210486</v>
      </c>
      <c r="L21" s="84" t="s">
        <v>374</v>
      </c>
      <c r="M21" s="38" t="s">
        <v>375</v>
      </c>
      <c r="N21" s="84">
        <v>476903</v>
      </c>
      <c r="O21" s="84" t="s">
        <v>376</v>
      </c>
      <c r="P21" s="84">
        <v>745251</v>
      </c>
      <c r="Q21" s="38" t="s">
        <v>377</v>
      </c>
      <c r="R21" s="38" t="s">
        <v>259</v>
      </c>
      <c r="S21" s="84" t="s">
        <v>408</v>
      </c>
      <c r="T21" s="84" t="s">
        <v>408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356543430</v>
      </c>
      <c r="Z21" s="38" t="s">
        <v>409</v>
      </c>
      <c r="AA21" s="108" t="s">
        <v>410</v>
      </c>
      <c r="AB21" s="84">
        <v>42000</v>
      </c>
      <c r="AC21" s="108"/>
      <c r="AD21" s="84">
        <v>102</v>
      </c>
      <c r="AE21" s="84" t="s">
        <v>266</v>
      </c>
      <c r="AF21" s="84" t="s">
        <v>336</v>
      </c>
      <c r="AG21" s="108" t="s">
        <v>411</v>
      </c>
      <c r="AH21" s="84" t="s">
        <v>269</v>
      </c>
      <c r="AI21" s="108" t="s">
        <v>338</v>
      </c>
      <c r="AJ21" s="84">
        <v>520</v>
      </c>
      <c r="AK21" s="84">
        <v>520</v>
      </c>
      <c r="AL21" s="108" t="s">
        <v>401</v>
      </c>
      <c r="AM21" s="84">
        <v>34123.4</v>
      </c>
      <c r="AN21" s="112">
        <v>11116.6</v>
      </c>
      <c r="AO21" s="112">
        <v>45240</v>
      </c>
      <c r="AP21" s="112">
        <v>7876.6</v>
      </c>
      <c r="AQ21" s="112">
        <v>319.39999999999998</v>
      </c>
      <c r="AR21" s="112">
        <v>8196</v>
      </c>
      <c r="AS21" s="112">
        <v>0</v>
      </c>
      <c r="AT21" s="112">
        <v>0</v>
      </c>
      <c r="AU21" s="112">
        <v>0</v>
      </c>
      <c r="AV21" s="84">
        <v>87</v>
      </c>
      <c r="AW21" s="84"/>
      <c r="AX21" s="84"/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408</v>
      </c>
      <c r="BG21" s="84" t="s">
        <v>412</v>
      </c>
      <c r="BH21" s="114" t="s">
        <v>572</v>
      </c>
      <c r="BI21" s="38" t="s">
        <v>110</v>
      </c>
      <c r="BJ21" s="85">
        <v>46094</v>
      </c>
      <c r="BK21" s="84"/>
      <c r="BL21" s="38" t="s">
        <v>115</v>
      </c>
      <c r="BM21" s="115" t="s">
        <v>130</v>
      </c>
      <c r="BN21" s="116" t="s">
        <v>201</v>
      </c>
      <c r="BO21" s="84" t="s">
        <v>246</v>
      </c>
      <c r="BP21" s="84"/>
      <c r="BQ21" s="117"/>
      <c r="BR21" s="118" t="s">
        <v>544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210486</v>
      </c>
      <c r="J22" s="38" t="s">
        <v>373</v>
      </c>
      <c r="K22" s="84">
        <v>210486</v>
      </c>
      <c r="L22" s="84" t="s">
        <v>374</v>
      </c>
      <c r="M22" s="38" t="s">
        <v>375</v>
      </c>
      <c r="N22" s="84">
        <v>476903</v>
      </c>
      <c r="O22" s="84" t="s">
        <v>376</v>
      </c>
      <c r="P22" s="84">
        <v>745251</v>
      </c>
      <c r="Q22" s="38" t="s">
        <v>377</v>
      </c>
      <c r="R22" s="38" t="s">
        <v>259</v>
      </c>
      <c r="S22" s="84" t="s">
        <v>413</v>
      </c>
      <c r="T22" s="84" t="s">
        <v>413</v>
      </c>
      <c r="U22" s="84" t="s">
        <v>396</v>
      </c>
      <c r="V22" s="84" t="s">
        <v>262</v>
      </c>
      <c r="W22" s="84">
        <v>0</v>
      </c>
      <c r="X22" s="38" t="s">
        <v>263</v>
      </c>
      <c r="Y22" s="84">
        <v>357821627</v>
      </c>
      <c r="Z22" s="38" t="s">
        <v>302</v>
      </c>
      <c r="AA22" s="108" t="s">
        <v>414</v>
      </c>
      <c r="AB22" s="84">
        <v>45000</v>
      </c>
      <c r="AC22" s="108"/>
      <c r="AD22" s="84">
        <v>102</v>
      </c>
      <c r="AE22" s="84" t="s">
        <v>360</v>
      </c>
      <c r="AF22" s="84" t="s">
        <v>361</v>
      </c>
      <c r="AG22" s="108" t="s">
        <v>415</v>
      </c>
      <c r="AH22" s="84" t="s">
        <v>269</v>
      </c>
      <c r="AI22" s="108" t="s">
        <v>416</v>
      </c>
      <c r="AJ22" s="84">
        <v>560</v>
      </c>
      <c r="AK22" s="84">
        <v>560</v>
      </c>
      <c r="AL22" s="108" t="s">
        <v>401</v>
      </c>
      <c r="AM22" s="84">
        <v>30360.9</v>
      </c>
      <c r="AN22" s="112">
        <v>11079.1</v>
      </c>
      <c r="AO22" s="112">
        <v>41440</v>
      </c>
      <c r="AP22" s="112">
        <v>14639.1</v>
      </c>
      <c r="AQ22" s="112">
        <v>1039.9000000000001</v>
      </c>
      <c r="AR22" s="112">
        <v>15679</v>
      </c>
      <c r="AS22" s="112">
        <v>0</v>
      </c>
      <c r="AT22" s="112">
        <v>0</v>
      </c>
      <c r="AU22" s="112">
        <v>0</v>
      </c>
      <c r="AV22" s="84">
        <v>74</v>
      </c>
      <c r="AW22" s="84"/>
      <c r="AX22" s="84"/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413</v>
      </c>
      <c r="BG22" s="84" t="s">
        <v>417</v>
      </c>
      <c r="BH22" s="114" t="s">
        <v>572</v>
      </c>
      <c r="BI22" s="38" t="s">
        <v>110</v>
      </c>
      <c r="BJ22" s="85">
        <v>46094</v>
      </c>
      <c r="BK22" s="84"/>
      <c r="BL22" s="38" t="s">
        <v>114</v>
      </c>
      <c r="BM22" s="115" t="s">
        <v>119</v>
      </c>
      <c r="BN22" s="116" t="s">
        <v>200</v>
      </c>
      <c r="BO22" s="84" t="s">
        <v>244</v>
      </c>
      <c r="BP22" s="84">
        <v>1120</v>
      </c>
      <c r="BQ22" s="117" t="s">
        <v>202</v>
      </c>
      <c r="BR22" s="118" t="s">
        <v>533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210486</v>
      </c>
      <c r="J23" s="38" t="s">
        <v>373</v>
      </c>
      <c r="K23" s="84">
        <v>210486</v>
      </c>
      <c r="L23" s="84" t="s">
        <v>374</v>
      </c>
      <c r="M23" s="38" t="s">
        <v>375</v>
      </c>
      <c r="N23" s="84">
        <v>476903</v>
      </c>
      <c r="O23" s="84" t="s">
        <v>376</v>
      </c>
      <c r="P23" s="84">
        <v>745251</v>
      </c>
      <c r="Q23" s="38" t="s">
        <v>377</v>
      </c>
      <c r="R23" s="38" t="s">
        <v>259</v>
      </c>
      <c r="S23" s="84" t="s">
        <v>418</v>
      </c>
      <c r="T23" s="84" t="s">
        <v>418</v>
      </c>
      <c r="U23" s="84" t="s">
        <v>396</v>
      </c>
      <c r="V23" s="84" t="s">
        <v>262</v>
      </c>
      <c r="W23" s="84">
        <v>0</v>
      </c>
      <c r="X23" s="38" t="s">
        <v>263</v>
      </c>
      <c r="Y23" s="84">
        <v>357837246</v>
      </c>
      <c r="Z23" s="38" t="s">
        <v>419</v>
      </c>
      <c r="AA23" s="108" t="s">
        <v>414</v>
      </c>
      <c r="AB23" s="84">
        <v>45000</v>
      </c>
      <c r="AC23" s="108"/>
      <c r="AD23" s="84">
        <v>102</v>
      </c>
      <c r="AE23" s="84" t="s">
        <v>360</v>
      </c>
      <c r="AF23" s="84" t="s">
        <v>361</v>
      </c>
      <c r="AG23" s="108" t="s">
        <v>415</v>
      </c>
      <c r="AH23" s="84" t="s">
        <v>269</v>
      </c>
      <c r="AI23" s="108" t="s">
        <v>416</v>
      </c>
      <c r="AJ23" s="84">
        <v>560</v>
      </c>
      <c r="AK23" s="84">
        <v>560</v>
      </c>
      <c r="AL23" s="108" t="s">
        <v>401</v>
      </c>
      <c r="AM23" s="84">
        <v>30360.9</v>
      </c>
      <c r="AN23" s="112">
        <v>11079.1</v>
      </c>
      <c r="AO23" s="112">
        <v>41440</v>
      </c>
      <c r="AP23" s="112">
        <v>14639.1</v>
      </c>
      <c r="AQ23" s="112">
        <v>1039.9000000000001</v>
      </c>
      <c r="AR23" s="112">
        <v>15679</v>
      </c>
      <c r="AS23" s="112">
        <v>0</v>
      </c>
      <c r="AT23" s="112">
        <v>0</v>
      </c>
      <c r="AU23" s="112">
        <v>0</v>
      </c>
      <c r="AV23" s="84">
        <v>74</v>
      </c>
      <c r="AW23" s="84"/>
      <c r="AX23" s="84"/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418</v>
      </c>
      <c r="BG23" s="84" t="s">
        <v>420</v>
      </c>
      <c r="BH23" s="114" t="s">
        <v>572</v>
      </c>
      <c r="BI23" s="38" t="s">
        <v>110</v>
      </c>
      <c r="BJ23" s="85">
        <v>46094</v>
      </c>
      <c r="BK23" s="84"/>
      <c r="BL23" s="38" t="s">
        <v>114</v>
      </c>
      <c r="BM23" s="115" t="s">
        <v>119</v>
      </c>
      <c r="BN23" s="116" t="s">
        <v>200</v>
      </c>
      <c r="BO23" s="84" t="s">
        <v>244</v>
      </c>
      <c r="BP23" s="84">
        <v>1120</v>
      </c>
      <c r="BQ23" s="117" t="s">
        <v>202</v>
      </c>
      <c r="BR23" s="118" t="s">
        <v>534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210486</v>
      </c>
      <c r="J24" s="38" t="s">
        <v>373</v>
      </c>
      <c r="K24" s="84">
        <v>210486</v>
      </c>
      <c r="L24" s="84" t="s">
        <v>374</v>
      </c>
      <c r="M24" s="38" t="s">
        <v>375</v>
      </c>
      <c r="N24" s="84">
        <v>476903</v>
      </c>
      <c r="O24" s="84" t="s">
        <v>376</v>
      </c>
      <c r="P24" s="84">
        <v>745251</v>
      </c>
      <c r="Q24" s="38" t="s">
        <v>377</v>
      </c>
      <c r="R24" s="38" t="s">
        <v>259</v>
      </c>
      <c r="S24" s="84" t="s">
        <v>421</v>
      </c>
      <c r="T24" s="84" t="s">
        <v>421</v>
      </c>
      <c r="U24" s="84" t="s">
        <v>396</v>
      </c>
      <c r="V24" s="84" t="s">
        <v>262</v>
      </c>
      <c r="W24" s="84">
        <v>0</v>
      </c>
      <c r="X24" s="38" t="s">
        <v>263</v>
      </c>
      <c r="Y24" s="84">
        <v>357840039</v>
      </c>
      <c r="Z24" s="38" t="s">
        <v>422</v>
      </c>
      <c r="AA24" s="108" t="s">
        <v>414</v>
      </c>
      <c r="AB24" s="84">
        <v>45000</v>
      </c>
      <c r="AC24" s="108"/>
      <c r="AD24" s="84">
        <v>102</v>
      </c>
      <c r="AE24" s="84" t="s">
        <v>360</v>
      </c>
      <c r="AF24" s="84" t="s">
        <v>361</v>
      </c>
      <c r="AG24" s="108" t="s">
        <v>415</v>
      </c>
      <c r="AH24" s="84" t="s">
        <v>269</v>
      </c>
      <c r="AI24" s="108" t="s">
        <v>416</v>
      </c>
      <c r="AJ24" s="84">
        <v>560</v>
      </c>
      <c r="AK24" s="84">
        <v>560</v>
      </c>
      <c r="AL24" s="108" t="s">
        <v>401</v>
      </c>
      <c r="AM24" s="84">
        <v>30360.9</v>
      </c>
      <c r="AN24" s="112">
        <v>11079.1</v>
      </c>
      <c r="AO24" s="112">
        <v>41440</v>
      </c>
      <c r="AP24" s="112">
        <v>14639.1</v>
      </c>
      <c r="AQ24" s="112">
        <v>1039.9000000000001</v>
      </c>
      <c r="AR24" s="112">
        <v>15679</v>
      </c>
      <c r="AS24" s="112">
        <v>0</v>
      </c>
      <c r="AT24" s="112">
        <v>0</v>
      </c>
      <c r="AU24" s="112">
        <v>0</v>
      </c>
      <c r="AV24" s="84">
        <v>74</v>
      </c>
      <c r="AW24" s="84"/>
      <c r="AX24" s="84"/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421</v>
      </c>
      <c r="BG24" s="84" t="s">
        <v>423</v>
      </c>
      <c r="BH24" s="114" t="s">
        <v>572</v>
      </c>
      <c r="BI24" s="38" t="s">
        <v>110</v>
      </c>
      <c r="BJ24" s="85">
        <v>46094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>
        <v>1120</v>
      </c>
      <c r="BQ24" s="117" t="s">
        <v>202</v>
      </c>
      <c r="BR24" s="118" t="s">
        <v>534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210486</v>
      </c>
      <c r="J25" s="38" t="s">
        <v>373</v>
      </c>
      <c r="K25" s="84">
        <v>210486</v>
      </c>
      <c r="L25" s="84" t="s">
        <v>374</v>
      </c>
      <c r="M25" s="38" t="s">
        <v>375</v>
      </c>
      <c r="N25" s="84">
        <v>476903</v>
      </c>
      <c r="O25" s="84" t="s">
        <v>376</v>
      </c>
      <c r="P25" s="84">
        <v>745251</v>
      </c>
      <c r="Q25" s="38" t="s">
        <v>377</v>
      </c>
      <c r="R25" s="38" t="s">
        <v>259</v>
      </c>
      <c r="S25" s="84" t="s">
        <v>424</v>
      </c>
      <c r="T25" s="84" t="s">
        <v>424</v>
      </c>
      <c r="U25" s="84" t="s">
        <v>396</v>
      </c>
      <c r="V25" s="84" t="s">
        <v>262</v>
      </c>
      <c r="W25" s="84">
        <v>0</v>
      </c>
      <c r="X25" s="38" t="s">
        <v>263</v>
      </c>
      <c r="Y25" s="84">
        <v>357892066</v>
      </c>
      <c r="Z25" s="38" t="s">
        <v>419</v>
      </c>
      <c r="AA25" s="108" t="s">
        <v>425</v>
      </c>
      <c r="AB25" s="84">
        <v>45000</v>
      </c>
      <c r="AC25" s="108"/>
      <c r="AD25" s="84">
        <v>102</v>
      </c>
      <c r="AE25" s="84" t="s">
        <v>360</v>
      </c>
      <c r="AF25" s="84" t="s">
        <v>426</v>
      </c>
      <c r="AG25" s="108" t="s">
        <v>427</v>
      </c>
      <c r="AH25" s="84" t="s">
        <v>269</v>
      </c>
      <c r="AI25" s="108" t="s">
        <v>428</v>
      </c>
      <c r="AJ25" s="84">
        <v>560</v>
      </c>
      <c r="AK25" s="84">
        <v>560</v>
      </c>
      <c r="AL25" s="108" t="s">
        <v>401</v>
      </c>
      <c r="AM25" s="84">
        <v>29786.41</v>
      </c>
      <c r="AN25" s="112">
        <v>11093.59</v>
      </c>
      <c r="AO25" s="112">
        <v>40880</v>
      </c>
      <c r="AP25" s="112">
        <v>15213.59</v>
      </c>
      <c r="AQ25" s="112">
        <v>1125.4100000000001</v>
      </c>
      <c r="AR25" s="112">
        <v>16339</v>
      </c>
      <c r="AS25" s="112">
        <v>0</v>
      </c>
      <c r="AT25" s="112">
        <v>0</v>
      </c>
      <c r="AU25" s="112">
        <v>0</v>
      </c>
      <c r="AV25" s="84">
        <v>73</v>
      </c>
      <c r="AW25" s="84"/>
      <c r="AX25" s="84"/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424</v>
      </c>
      <c r="BG25" s="84" t="s">
        <v>429</v>
      </c>
      <c r="BH25" s="114" t="s">
        <v>572</v>
      </c>
      <c r="BI25" s="38" t="s">
        <v>110</v>
      </c>
      <c r="BJ25" s="85">
        <v>46094</v>
      </c>
      <c r="BK25" s="84"/>
      <c r="BL25" s="38" t="s">
        <v>114</v>
      </c>
      <c r="BM25" s="115" t="s">
        <v>119</v>
      </c>
      <c r="BN25" s="116" t="s">
        <v>200</v>
      </c>
      <c r="BO25" s="84" t="s">
        <v>244</v>
      </c>
      <c r="BP25" s="84">
        <v>1680</v>
      </c>
      <c r="BQ25" s="117" t="s">
        <v>202</v>
      </c>
      <c r="BR25" s="118" t="s">
        <v>540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211380</v>
      </c>
      <c r="J26" s="38" t="s">
        <v>383</v>
      </c>
      <c r="K26" s="84">
        <v>211380</v>
      </c>
      <c r="L26" s="84" t="s">
        <v>374</v>
      </c>
      <c r="M26" s="38" t="s">
        <v>375</v>
      </c>
      <c r="N26" s="84">
        <v>484643</v>
      </c>
      <c r="O26" s="84" t="s">
        <v>384</v>
      </c>
      <c r="P26" s="84">
        <v>766523</v>
      </c>
      <c r="Q26" s="38" t="s">
        <v>385</v>
      </c>
      <c r="R26" s="38" t="s">
        <v>259</v>
      </c>
      <c r="S26" s="84" t="s">
        <v>430</v>
      </c>
      <c r="T26" s="84" t="s">
        <v>430</v>
      </c>
      <c r="U26" s="84" t="s">
        <v>396</v>
      </c>
      <c r="V26" s="84" t="s">
        <v>262</v>
      </c>
      <c r="W26" s="84">
        <v>0</v>
      </c>
      <c r="X26" s="38" t="s">
        <v>263</v>
      </c>
      <c r="Y26" s="84">
        <v>355691909</v>
      </c>
      <c r="Z26" s="38" t="s">
        <v>431</v>
      </c>
      <c r="AA26" s="108" t="s">
        <v>432</v>
      </c>
      <c r="AB26" s="84">
        <v>45000</v>
      </c>
      <c r="AC26" s="108"/>
      <c r="AD26" s="84">
        <v>102</v>
      </c>
      <c r="AE26" s="84" t="s">
        <v>266</v>
      </c>
      <c r="AF26" s="84" t="s">
        <v>433</v>
      </c>
      <c r="AG26" s="108" t="s">
        <v>434</v>
      </c>
      <c r="AH26" s="84" t="s">
        <v>269</v>
      </c>
      <c r="AI26" s="108" t="s">
        <v>435</v>
      </c>
      <c r="AJ26" s="84">
        <v>560</v>
      </c>
      <c r="AK26" s="84">
        <v>560</v>
      </c>
      <c r="AL26" s="108" t="s">
        <v>401</v>
      </c>
      <c r="AM26" s="84">
        <v>41648.42</v>
      </c>
      <c r="AN26" s="112">
        <v>12111.58</v>
      </c>
      <c r="AO26" s="112">
        <v>53760</v>
      </c>
      <c r="AP26" s="112">
        <v>3351.58</v>
      </c>
      <c r="AQ26" s="112">
        <v>57.42</v>
      </c>
      <c r="AR26" s="112">
        <v>3409</v>
      </c>
      <c r="AS26" s="112">
        <v>0</v>
      </c>
      <c r="AT26" s="112">
        <v>0</v>
      </c>
      <c r="AU26" s="112">
        <v>0</v>
      </c>
      <c r="AV26" s="84">
        <v>96</v>
      </c>
      <c r="AW26" s="84"/>
      <c r="AX26" s="84"/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430</v>
      </c>
      <c r="BG26" s="84" t="s">
        <v>436</v>
      </c>
      <c r="BH26" s="114" t="s">
        <v>572</v>
      </c>
      <c r="BI26" s="38" t="s">
        <v>110</v>
      </c>
      <c r="BJ26" s="85">
        <v>46094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>
        <v>1120</v>
      </c>
      <c r="BQ26" s="117" t="s">
        <v>202</v>
      </c>
      <c r="BR26" s="118" t="s">
        <v>541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211380</v>
      </c>
      <c r="J27" s="38" t="s">
        <v>383</v>
      </c>
      <c r="K27" s="84">
        <v>211380</v>
      </c>
      <c r="L27" s="84" t="s">
        <v>374</v>
      </c>
      <c r="M27" s="38" t="s">
        <v>375</v>
      </c>
      <c r="N27" s="84">
        <v>484643</v>
      </c>
      <c r="O27" s="84" t="s">
        <v>384</v>
      </c>
      <c r="P27" s="84">
        <v>766523</v>
      </c>
      <c r="Q27" s="38" t="s">
        <v>385</v>
      </c>
      <c r="R27" s="38" t="s">
        <v>259</v>
      </c>
      <c r="S27" s="84" t="s">
        <v>437</v>
      </c>
      <c r="T27" s="84" t="s">
        <v>437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355692254</v>
      </c>
      <c r="Z27" s="38" t="s">
        <v>438</v>
      </c>
      <c r="AA27" s="108" t="s">
        <v>432</v>
      </c>
      <c r="AB27" s="84">
        <v>45000</v>
      </c>
      <c r="AC27" s="108"/>
      <c r="AD27" s="84">
        <v>102</v>
      </c>
      <c r="AE27" s="84" t="s">
        <v>266</v>
      </c>
      <c r="AF27" s="84" t="s">
        <v>433</v>
      </c>
      <c r="AG27" s="108" t="s">
        <v>434</v>
      </c>
      <c r="AH27" s="84" t="s">
        <v>269</v>
      </c>
      <c r="AI27" s="108" t="s">
        <v>435</v>
      </c>
      <c r="AJ27" s="84">
        <v>560</v>
      </c>
      <c r="AK27" s="84">
        <v>560</v>
      </c>
      <c r="AL27" s="108" t="s">
        <v>401</v>
      </c>
      <c r="AM27" s="84">
        <v>41648.42</v>
      </c>
      <c r="AN27" s="112">
        <v>12111.58</v>
      </c>
      <c r="AO27" s="112">
        <v>53760</v>
      </c>
      <c r="AP27" s="112">
        <v>3351.58</v>
      </c>
      <c r="AQ27" s="112">
        <v>57.42</v>
      </c>
      <c r="AR27" s="112">
        <v>3409</v>
      </c>
      <c r="AS27" s="112">
        <v>0</v>
      </c>
      <c r="AT27" s="112">
        <v>0</v>
      </c>
      <c r="AU27" s="112">
        <v>0</v>
      </c>
      <c r="AV27" s="84">
        <v>96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84" t="s">
        <v>437</v>
      </c>
      <c r="BG27" s="129" t="s">
        <v>439</v>
      </c>
      <c r="BH27" s="114" t="s">
        <v>572</v>
      </c>
      <c r="BI27" s="38" t="s">
        <v>110</v>
      </c>
      <c r="BJ27" s="85">
        <v>46094</v>
      </c>
      <c r="BK27" s="84"/>
      <c r="BL27" s="38" t="s">
        <v>115</v>
      </c>
      <c r="BM27" s="115" t="s">
        <v>130</v>
      </c>
      <c r="BN27" s="116" t="s">
        <v>201</v>
      </c>
      <c r="BO27" s="84" t="s">
        <v>246</v>
      </c>
      <c r="BP27" s="84"/>
      <c r="BQ27" s="117"/>
      <c r="BR27" s="118" t="s">
        <v>547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211380</v>
      </c>
      <c r="J28" s="38" t="s">
        <v>383</v>
      </c>
      <c r="K28" s="84">
        <v>211380</v>
      </c>
      <c r="L28" s="84" t="s">
        <v>374</v>
      </c>
      <c r="M28" s="38" t="s">
        <v>375</v>
      </c>
      <c r="N28" s="84">
        <v>484643</v>
      </c>
      <c r="O28" s="84" t="s">
        <v>384</v>
      </c>
      <c r="P28" s="84">
        <v>766523</v>
      </c>
      <c r="Q28" s="38" t="s">
        <v>385</v>
      </c>
      <c r="R28" s="38" t="s">
        <v>259</v>
      </c>
      <c r="S28" s="84" t="s">
        <v>440</v>
      </c>
      <c r="T28" s="84" t="s">
        <v>440</v>
      </c>
      <c r="U28" s="84" t="s">
        <v>396</v>
      </c>
      <c r="V28" s="84" t="s">
        <v>262</v>
      </c>
      <c r="W28" s="84">
        <v>0</v>
      </c>
      <c r="X28" s="38" t="s">
        <v>263</v>
      </c>
      <c r="Y28" s="84">
        <v>359758641</v>
      </c>
      <c r="Z28" s="38" t="s">
        <v>441</v>
      </c>
      <c r="AA28" s="108" t="s">
        <v>442</v>
      </c>
      <c r="AB28" s="84">
        <v>70000</v>
      </c>
      <c r="AC28" s="108"/>
      <c r="AD28" s="84">
        <v>102</v>
      </c>
      <c r="AE28" s="84" t="s">
        <v>344</v>
      </c>
      <c r="AF28" s="84" t="s">
        <v>433</v>
      </c>
      <c r="AG28" s="108" t="s">
        <v>443</v>
      </c>
      <c r="AH28" s="84" t="s">
        <v>269</v>
      </c>
      <c r="AI28" s="108" t="s">
        <v>444</v>
      </c>
      <c r="AJ28" s="84">
        <v>880</v>
      </c>
      <c r="AK28" s="84">
        <v>880</v>
      </c>
      <c r="AL28" s="108" t="s">
        <v>401</v>
      </c>
      <c r="AM28" s="84">
        <v>7679.24</v>
      </c>
      <c r="AN28" s="112">
        <v>4640.76</v>
      </c>
      <c r="AO28" s="112">
        <v>12320</v>
      </c>
      <c r="AP28" s="112">
        <v>62320.76</v>
      </c>
      <c r="AQ28" s="112">
        <v>14748.24</v>
      </c>
      <c r="AR28" s="112">
        <v>77069</v>
      </c>
      <c r="AS28" s="112">
        <v>0</v>
      </c>
      <c r="AT28" s="112">
        <v>0</v>
      </c>
      <c r="AU28" s="112">
        <v>0</v>
      </c>
      <c r="AV28" s="84">
        <v>14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440</v>
      </c>
      <c r="BG28" s="84" t="s">
        <v>445</v>
      </c>
      <c r="BH28" s="114" t="s">
        <v>572</v>
      </c>
      <c r="BI28" s="38" t="s">
        <v>110</v>
      </c>
      <c r="BJ28" s="85">
        <v>46094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>
        <v>2640</v>
      </c>
      <c r="BQ28" s="117" t="s">
        <v>202</v>
      </c>
      <c r="BR28" s="118" t="s">
        <v>537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205733</v>
      </c>
      <c r="J29" s="38" t="s">
        <v>273</v>
      </c>
      <c r="K29" s="84">
        <v>205733</v>
      </c>
      <c r="L29" s="84" t="s">
        <v>274</v>
      </c>
      <c r="M29" s="38" t="s">
        <v>275</v>
      </c>
      <c r="N29" s="84">
        <v>461636</v>
      </c>
      <c r="O29" s="84" t="s">
        <v>276</v>
      </c>
      <c r="P29" s="84">
        <v>709622</v>
      </c>
      <c r="Q29" s="38" t="s">
        <v>277</v>
      </c>
      <c r="R29" s="38" t="s">
        <v>259</v>
      </c>
      <c r="S29" s="84" t="s">
        <v>446</v>
      </c>
      <c r="T29" s="84" t="s">
        <v>446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357965275</v>
      </c>
      <c r="Z29" s="38" t="s">
        <v>447</v>
      </c>
      <c r="AA29" s="108" t="s">
        <v>448</v>
      </c>
      <c r="AB29" s="84">
        <v>45000</v>
      </c>
      <c r="AC29" s="108"/>
      <c r="AD29" s="84">
        <v>75</v>
      </c>
      <c r="AE29" s="84" t="s">
        <v>360</v>
      </c>
      <c r="AF29" s="84" t="s">
        <v>449</v>
      </c>
      <c r="AG29" s="108" t="s">
        <v>450</v>
      </c>
      <c r="AH29" s="84" t="s">
        <v>269</v>
      </c>
      <c r="AI29" s="108" t="s">
        <v>451</v>
      </c>
      <c r="AJ29" s="84">
        <v>720</v>
      </c>
      <c r="AK29" s="84">
        <v>720</v>
      </c>
      <c r="AL29" s="108" t="s">
        <v>452</v>
      </c>
      <c r="AM29" s="84">
        <v>42357.11</v>
      </c>
      <c r="AN29" s="112">
        <v>8762.89</v>
      </c>
      <c r="AO29" s="112">
        <v>51120</v>
      </c>
      <c r="AP29" s="112">
        <v>2642.89</v>
      </c>
      <c r="AQ29" s="112">
        <v>31.11</v>
      </c>
      <c r="AR29" s="112">
        <v>2674</v>
      </c>
      <c r="AS29" s="112">
        <v>0</v>
      </c>
      <c r="AT29" s="112">
        <v>0</v>
      </c>
      <c r="AU29" s="112">
        <v>0</v>
      </c>
      <c r="AV29" s="84">
        <v>71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446</v>
      </c>
      <c r="BG29" s="84" t="s">
        <v>453</v>
      </c>
      <c r="BH29" s="114" t="s">
        <v>572</v>
      </c>
      <c r="BI29" s="38" t="s">
        <v>110</v>
      </c>
      <c r="BJ29" s="85">
        <v>46094</v>
      </c>
      <c r="BK29" s="84"/>
      <c r="BL29" s="38" t="s">
        <v>114</v>
      </c>
      <c r="BM29" s="115" t="s">
        <v>119</v>
      </c>
      <c r="BN29" s="116" t="s">
        <v>201</v>
      </c>
      <c r="BO29" s="84" t="s">
        <v>244</v>
      </c>
      <c r="BP29" s="84">
        <v>5040</v>
      </c>
      <c r="BQ29" s="117" t="s">
        <v>203</v>
      </c>
      <c r="BR29" s="118" t="s">
        <v>539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213456</v>
      </c>
      <c r="J30" s="38" t="s">
        <v>454</v>
      </c>
      <c r="K30" s="84">
        <v>213456</v>
      </c>
      <c r="L30" s="84" t="s">
        <v>274</v>
      </c>
      <c r="M30" s="38" t="s">
        <v>275</v>
      </c>
      <c r="N30" s="84">
        <v>486252</v>
      </c>
      <c r="O30" s="84" t="s">
        <v>455</v>
      </c>
      <c r="P30" s="84">
        <v>770963</v>
      </c>
      <c r="Q30" s="38" t="s">
        <v>456</v>
      </c>
      <c r="R30" s="38" t="s">
        <v>259</v>
      </c>
      <c r="S30" s="84" t="s">
        <v>457</v>
      </c>
      <c r="T30" s="84" t="s">
        <v>457</v>
      </c>
      <c r="U30" s="84" t="s">
        <v>261</v>
      </c>
      <c r="V30" s="84" t="s">
        <v>262</v>
      </c>
      <c r="W30" s="84">
        <v>0</v>
      </c>
      <c r="X30" s="38" t="s">
        <v>458</v>
      </c>
      <c r="Y30" s="84">
        <v>355033966</v>
      </c>
      <c r="Z30" s="38" t="s">
        <v>459</v>
      </c>
      <c r="AA30" s="108" t="s">
        <v>460</v>
      </c>
      <c r="AB30" s="84">
        <v>45000</v>
      </c>
      <c r="AC30" s="108"/>
      <c r="AD30" s="84">
        <v>102</v>
      </c>
      <c r="AE30" s="84" t="s">
        <v>266</v>
      </c>
      <c r="AF30" s="84" t="s">
        <v>461</v>
      </c>
      <c r="AG30" s="108" t="s">
        <v>462</v>
      </c>
      <c r="AH30" s="84" t="s">
        <v>269</v>
      </c>
      <c r="AI30" s="108" t="s">
        <v>463</v>
      </c>
      <c r="AJ30" s="84">
        <v>560</v>
      </c>
      <c r="AK30" s="84">
        <v>560</v>
      </c>
      <c r="AL30" s="108" t="s">
        <v>452</v>
      </c>
      <c r="AM30" s="84">
        <v>43988.31</v>
      </c>
      <c r="AN30" s="112">
        <v>12011.69</v>
      </c>
      <c r="AO30" s="112">
        <v>56000</v>
      </c>
      <c r="AP30" s="112">
        <v>1011.69</v>
      </c>
      <c r="AQ30" s="112">
        <v>7.31</v>
      </c>
      <c r="AR30" s="112">
        <v>1019</v>
      </c>
      <c r="AS30" s="112">
        <v>0</v>
      </c>
      <c r="AT30" s="112">
        <v>0</v>
      </c>
      <c r="AU30" s="112">
        <v>0</v>
      </c>
      <c r="AV30" s="84">
        <v>100</v>
      </c>
      <c r="AW30" s="84"/>
      <c r="AX30" s="84"/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457</v>
      </c>
      <c r="BG30" s="84" t="s">
        <v>464</v>
      </c>
      <c r="BH30" s="114" t="s">
        <v>572</v>
      </c>
      <c r="BI30" s="38" t="s">
        <v>110</v>
      </c>
      <c r="BJ30" s="85">
        <v>46094</v>
      </c>
      <c r="BK30" s="84"/>
      <c r="BL30" s="38" t="s">
        <v>115</v>
      </c>
      <c r="BM30" s="115" t="s">
        <v>130</v>
      </c>
      <c r="BN30" s="116" t="s">
        <v>201</v>
      </c>
      <c r="BO30" s="84" t="s">
        <v>246</v>
      </c>
      <c r="BP30" s="84"/>
      <c r="BQ30" s="117"/>
      <c r="BR30" s="118" t="s">
        <v>547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207120</v>
      </c>
      <c r="J31" s="38" t="s">
        <v>313</v>
      </c>
      <c r="K31" s="84">
        <v>207120</v>
      </c>
      <c r="L31" s="84" t="s">
        <v>255</v>
      </c>
      <c r="M31" s="38" t="s">
        <v>256</v>
      </c>
      <c r="N31" s="84">
        <v>494454</v>
      </c>
      <c r="O31" s="84" t="s">
        <v>324</v>
      </c>
      <c r="P31" s="84">
        <v>791847</v>
      </c>
      <c r="Q31" s="38" t="s">
        <v>325</v>
      </c>
      <c r="R31" s="38" t="s">
        <v>259</v>
      </c>
      <c r="S31" s="84" t="s">
        <v>465</v>
      </c>
      <c r="T31" s="84" t="s">
        <v>465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356826100</v>
      </c>
      <c r="Z31" s="38" t="s">
        <v>466</v>
      </c>
      <c r="AA31" s="108" t="s">
        <v>467</v>
      </c>
      <c r="AB31" s="84">
        <v>45000</v>
      </c>
      <c r="AC31" s="108"/>
      <c r="AD31" s="84">
        <v>102</v>
      </c>
      <c r="AE31" s="84" t="s">
        <v>360</v>
      </c>
      <c r="AF31" s="84" t="s">
        <v>468</v>
      </c>
      <c r="AG31" s="108" t="s">
        <v>469</v>
      </c>
      <c r="AH31" s="84" t="s">
        <v>269</v>
      </c>
      <c r="AI31" s="108" t="s">
        <v>470</v>
      </c>
      <c r="AJ31" s="84">
        <v>560</v>
      </c>
      <c r="AK31" s="84">
        <v>560</v>
      </c>
      <c r="AL31" s="108" t="s">
        <v>471</v>
      </c>
      <c r="AM31" s="84">
        <v>35833.79</v>
      </c>
      <c r="AN31" s="112">
        <v>11766.21</v>
      </c>
      <c r="AO31" s="112">
        <v>47600</v>
      </c>
      <c r="AP31" s="112">
        <v>9166.2099999999991</v>
      </c>
      <c r="AQ31" s="112">
        <v>402.79</v>
      </c>
      <c r="AR31" s="112">
        <v>9569</v>
      </c>
      <c r="AS31" s="112">
        <v>0</v>
      </c>
      <c r="AT31" s="112">
        <v>0</v>
      </c>
      <c r="AU31" s="112">
        <v>0</v>
      </c>
      <c r="AV31" s="84">
        <v>85</v>
      </c>
      <c r="AW31" s="84"/>
      <c r="AX31" s="84"/>
      <c r="AY31" s="108"/>
      <c r="AZ31" s="84"/>
      <c r="BA31" s="84"/>
      <c r="BB31" s="84" t="s">
        <v>271</v>
      </c>
      <c r="BC31" s="84"/>
      <c r="BD31" s="108"/>
      <c r="BE31" s="84">
        <v>0</v>
      </c>
      <c r="BF31" s="38" t="s">
        <v>465</v>
      </c>
      <c r="BG31" s="84" t="s">
        <v>472</v>
      </c>
      <c r="BH31" s="114" t="s">
        <v>572</v>
      </c>
      <c r="BI31" s="38" t="s">
        <v>110</v>
      </c>
      <c r="BJ31" s="85">
        <v>46094</v>
      </c>
      <c r="BK31" s="84"/>
      <c r="BL31" s="38" t="s">
        <v>115</v>
      </c>
      <c r="BM31" s="115" t="s">
        <v>130</v>
      </c>
      <c r="BN31" s="116" t="s">
        <v>201</v>
      </c>
      <c r="BO31" s="84" t="s">
        <v>246</v>
      </c>
      <c r="BP31" s="84"/>
      <c r="BQ31" s="117"/>
      <c r="BR31" s="118" t="s">
        <v>546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211380</v>
      </c>
      <c r="J32" s="38" t="s">
        <v>383</v>
      </c>
      <c r="K32" s="84">
        <v>211380</v>
      </c>
      <c r="L32" s="84" t="s">
        <v>374</v>
      </c>
      <c r="M32" s="38" t="s">
        <v>375</v>
      </c>
      <c r="N32" s="84">
        <v>484643</v>
      </c>
      <c r="O32" s="84" t="s">
        <v>384</v>
      </c>
      <c r="P32" s="84">
        <v>766523</v>
      </c>
      <c r="Q32" s="38" t="s">
        <v>385</v>
      </c>
      <c r="R32" s="38" t="s">
        <v>259</v>
      </c>
      <c r="S32" s="84" t="s">
        <v>473</v>
      </c>
      <c r="T32" s="84" t="s">
        <v>473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358002861</v>
      </c>
      <c r="Z32" s="38" t="s">
        <v>474</v>
      </c>
      <c r="AA32" s="108" t="s">
        <v>475</v>
      </c>
      <c r="AB32" s="84">
        <v>45000</v>
      </c>
      <c r="AC32" s="108"/>
      <c r="AD32" s="84">
        <v>102</v>
      </c>
      <c r="AE32" s="84" t="s">
        <v>360</v>
      </c>
      <c r="AF32" s="84" t="s">
        <v>476</v>
      </c>
      <c r="AG32" s="108" t="s">
        <v>477</v>
      </c>
      <c r="AH32" s="84" t="s">
        <v>269</v>
      </c>
      <c r="AI32" s="108" t="s">
        <v>297</v>
      </c>
      <c r="AJ32" s="84">
        <v>560</v>
      </c>
      <c r="AK32" s="84">
        <v>560</v>
      </c>
      <c r="AL32" s="108" t="s">
        <v>401</v>
      </c>
      <c r="AM32" s="84">
        <v>28776.12</v>
      </c>
      <c r="AN32" s="112">
        <v>10983.88</v>
      </c>
      <c r="AO32" s="112">
        <v>39760</v>
      </c>
      <c r="AP32" s="112">
        <v>16223.88</v>
      </c>
      <c r="AQ32" s="112">
        <v>1285.1199999999999</v>
      </c>
      <c r="AR32" s="112">
        <v>17509</v>
      </c>
      <c r="AS32" s="112">
        <v>0</v>
      </c>
      <c r="AT32" s="112">
        <v>0</v>
      </c>
      <c r="AU32" s="112">
        <v>0</v>
      </c>
      <c r="AV32" s="84">
        <v>71</v>
      </c>
      <c r="AW32" s="84"/>
      <c r="AX32" s="84"/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473</v>
      </c>
      <c r="BG32" s="84" t="s">
        <v>478</v>
      </c>
      <c r="BH32" s="114" t="s">
        <v>572</v>
      </c>
      <c r="BI32" s="38" t="s">
        <v>110</v>
      </c>
      <c r="BJ32" s="85">
        <v>46094</v>
      </c>
      <c r="BK32" s="84"/>
      <c r="BL32" s="38" t="s">
        <v>114</v>
      </c>
      <c r="BM32" s="115" t="s">
        <v>119</v>
      </c>
      <c r="BN32" s="116" t="s">
        <v>201</v>
      </c>
      <c r="BO32" s="84" t="s">
        <v>244</v>
      </c>
      <c r="BP32" s="84">
        <v>1140</v>
      </c>
      <c r="BQ32" s="117" t="s">
        <v>203</v>
      </c>
      <c r="BR32" s="118" t="s">
        <v>548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211380</v>
      </c>
      <c r="J33" s="38" t="s">
        <v>383</v>
      </c>
      <c r="K33" s="84">
        <v>211380</v>
      </c>
      <c r="L33" s="84" t="s">
        <v>374</v>
      </c>
      <c r="M33" s="38" t="s">
        <v>375</v>
      </c>
      <c r="N33" s="84">
        <v>484643</v>
      </c>
      <c r="O33" s="84" t="s">
        <v>384</v>
      </c>
      <c r="P33" s="84">
        <v>766523</v>
      </c>
      <c r="Q33" s="38" t="s">
        <v>385</v>
      </c>
      <c r="R33" s="38" t="s">
        <v>259</v>
      </c>
      <c r="S33" s="84" t="s">
        <v>479</v>
      </c>
      <c r="T33" s="84" t="s">
        <v>479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358683426</v>
      </c>
      <c r="Z33" s="38" t="s">
        <v>480</v>
      </c>
      <c r="AA33" s="108" t="s">
        <v>481</v>
      </c>
      <c r="AB33" s="84">
        <v>45000</v>
      </c>
      <c r="AC33" s="108"/>
      <c r="AD33" s="84">
        <v>102</v>
      </c>
      <c r="AE33" s="84" t="s">
        <v>360</v>
      </c>
      <c r="AF33" s="84" t="s">
        <v>482</v>
      </c>
      <c r="AG33" s="108" t="s">
        <v>483</v>
      </c>
      <c r="AH33" s="84" t="s">
        <v>269</v>
      </c>
      <c r="AI33" s="108" t="s">
        <v>484</v>
      </c>
      <c r="AJ33" s="84">
        <v>560</v>
      </c>
      <c r="AK33" s="84">
        <v>560</v>
      </c>
      <c r="AL33" s="108" t="s">
        <v>401</v>
      </c>
      <c r="AM33" s="84">
        <v>24197.64</v>
      </c>
      <c r="AN33" s="112">
        <v>9962.36</v>
      </c>
      <c r="AO33" s="112">
        <v>34160</v>
      </c>
      <c r="AP33" s="112">
        <v>20802.36</v>
      </c>
      <c r="AQ33" s="112">
        <v>2137.64</v>
      </c>
      <c r="AR33" s="112">
        <v>22940</v>
      </c>
      <c r="AS33" s="112">
        <v>0</v>
      </c>
      <c r="AT33" s="112">
        <v>0</v>
      </c>
      <c r="AU33" s="112">
        <v>0</v>
      </c>
      <c r="AV33" s="84">
        <v>61</v>
      </c>
      <c r="AW33" s="84"/>
      <c r="AX33" s="84"/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479</v>
      </c>
      <c r="BG33" s="84" t="s">
        <v>485</v>
      </c>
      <c r="BH33" s="114" t="s">
        <v>572</v>
      </c>
      <c r="BI33" s="38" t="s">
        <v>110</v>
      </c>
      <c r="BJ33" s="85">
        <v>46094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>
        <v>1680</v>
      </c>
      <c r="BQ33" s="117" t="s">
        <v>202</v>
      </c>
      <c r="BR33" s="118" t="s">
        <v>553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211601</v>
      </c>
      <c r="J34" s="38" t="s">
        <v>364</v>
      </c>
      <c r="K34" s="84">
        <v>211601</v>
      </c>
      <c r="L34" s="84" t="s">
        <v>274</v>
      </c>
      <c r="M34" s="38" t="s">
        <v>275</v>
      </c>
      <c r="N34" s="84">
        <v>493943</v>
      </c>
      <c r="O34" s="84" t="s">
        <v>365</v>
      </c>
      <c r="P34" s="84">
        <v>790634</v>
      </c>
      <c r="Q34" s="38" t="s">
        <v>366</v>
      </c>
      <c r="R34" s="38" t="s">
        <v>259</v>
      </c>
      <c r="S34" s="84" t="s">
        <v>486</v>
      </c>
      <c r="T34" s="84" t="s">
        <v>486</v>
      </c>
      <c r="U34" s="84" t="s">
        <v>261</v>
      </c>
      <c r="V34" s="84" t="s">
        <v>262</v>
      </c>
      <c r="W34" s="84">
        <v>0</v>
      </c>
      <c r="X34" s="38" t="s">
        <v>487</v>
      </c>
      <c r="Y34" s="84">
        <v>356299297</v>
      </c>
      <c r="Z34" s="38" t="s">
        <v>488</v>
      </c>
      <c r="AA34" s="108" t="s">
        <v>489</v>
      </c>
      <c r="AB34" s="84">
        <v>45000</v>
      </c>
      <c r="AC34" s="108"/>
      <c r="AD34" s="84">
        <v>102</v>
      </c>
      <c r="AE34" s="84" t="s">
        <v>266</v>
      </c>
      <c r="AF34" s="84" t="s">
        <v>490</v>
      </c>
      <c r="AG34" s="108" t="s">
        <v>491</v>
      </c>
      <c r="AH34" s="84" t="s">
        <v>269</v>
      </c>
      <c r="AI34" s="108" t="s">
        <v>492</v>
      </c>
      <c r="AJ34" s="84">
        <v>560</v>
      </c>
      <c r="AK34" s="84">
        <v>560</v>
      </c>
      <c r="AL34" s="108" t="s">
        <v>493</v>
      </c>
      <c r="AM34" s="84">
        <v>39062.230000000003</v>
      </c>
      <c r="AN34" s="112">
        <v>11897.77</v>
      </c>
      <c r="AO34" s="112">
        <v>50960</v>
      </c>
      <c r="AP34" s="112">
        <v>5937.77</v>
      </c>
      <c r="AQ34" s="112">
        <v>171.23</v>
      </c>
      <c r="AR34" s="112">
        <v>6109</v>
      </c>
      <c r="AS34" s="112">
        <v>0</v>
      </c>
      <c r="AT34" s="112">
        <v>0</v>
      </c>
      <c r="AU34" s="112">
        <v>0</v>
      </c>
      <c r="AV34" s="84">
        <v>91</v>
      </c>
      <c r="AW34" s="84"/>
      <c r="AX34" s="84"/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486</v>
      </c>
      <c r="BG34" s="84" t="s">
        <v>494</v>
      </c>
      <c r="BH34" s="114" t="s">
        <v>572</v>
      </c>
      <c r="BI34" s="38" t="s">
        <v>110</v>
      </c>
      <c r="BJ34" s="85">
        <v>46094</v>
      </c>
      <c r="BK34" s="84"/>
      <c r="BL34" s="38" t="s">
        <v>115</v>
      </c>
      <c r="BM34" s="115" t="s">
        <v>130</v>
      </c>
      <c r="BN34" s="116" t="s">
        <v>201</v>
      </c>
      <c r="BO34" s="84" t="s">
        <v>246</v>
      </c>
      <c r="BP34" s="84"/>
      <c r="BQ34" s="117"/>
      <c r="BR34" s="118" t="s">
        <v>552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211601</v>
      </c>
      <c r="J35" s="38" t="s">
        <v>364</v>
      </c>
      <c r="K35" s="84">
        <v>211601</v>
      </c>
      <c r="L35" s="84" t="s">
        <v>274</v>
      </c>
      <c r="M35" s="38" t="s">
        <v>275</v>
      </c>
      <c r="N35" s="84">
        <v>493943</v>
      </c>
      <c r="O35" s="84" t="s">
        <v>365</v>
      </c>
      <c r="P35" s="84">
        <v>790634</v>
      </c>
      <c r="Q35" s="38" t="s">
        <v>366</v>
      </c>
      <c r="R35" s="38" t="s">
        <v>259</v>
      </c>
      <c r="S35" s="84" t="s">
        <v>495</v>
      </c>
      <c r="T35" s="84" t="s">
        <v>495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356682546</v>
      </c>
      <c r="Z35" s="38" t="s">
        <v>496</v>
      </c>
      <c r="AA35" s="108" t="s">
        <v>497</v>
      </c>
      <c r="AB35" s="84">
        <v>45000</v>
      </c>
      <c r="AC35" s="108"/>
      <c r="AD35" s="84">
        <v>102</v>
      </c>
      <c r="AE35" s="84" t="s">
        <v>266</v>
      </c>
      <c r="AF35" s="84" t="s">
        <v>498</v>
      </c>
      <c r="AG35" s="108" t="s">
        <v>499</v>
      </c>
      <c r="AH35" s="84" t="s">
        <v>269</v>
      </c>
      <c r="AI35" s="108" t="s">
        <v>500</v>
      </c>
      <c r="AJ35" s="84">
        <v>560</v>
      </c>
      <c r="AK35" s="84">
        <v>560</v>
      </c>
      <c r="AL35" s="108" t="s">
        <v>493</v>
      </c>
      <c r="AM35" s="84">
        <v>37007.89</v>
      </c>
      <c r="AN35" s="112">
        <v>11712.11</v>
      </c>
      <c r="AO35" s="112">
        <v>48720</v>
      </c>
      <c r="AP35" s="112">
        <v>7992.11</v>
      </c>
      <c r="AQ35" s="112">
        <v>306.89</v>
      </c>
      <c r="AR35" s="112">
        <v>8299</v>
      </c>
      <c r="AS35" s="112">
        <v>0</v>
      </c>
      <c r="AT35" s="112">
        <v>0</v>
      </c>
      <c r="AU35" s="112">
        <v>0</v>
      </c>
      <c r="AV35" s="84">
        <v>87</v>
      </c>
      <c r="AW35" s="84"/>
      <c r="AX35" s="84"/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495</v>
      </c>
      <c r="BG35" s="84" t="s">
        <v>501</v>
      </c>
      <c r="BH35" s="114" t="s">
        <v>572</v>
      </c>
      <c r="BI35" s="38" t="s">
        <v>110</v>
      </c>
      <c r="BJ35" s="85">
        <v>46094</v>
      </c>
      <c r="BK35" s="84"/>
      <c r="BL35" s="38" t="s">
        <v>115</v>
      </c>
      <c r="BM35" s="115" t="s">
        <v>130</v>
      </c>
      <c r="BN35" s="116" t="s">
        <v>201</v>
      </c>
      <c r="BO35" s="84" t="s">
        <v>246</v>
      </c>
      <c r="BP35" s="84"/>
      <c r="BQ35" s="117"/>
      <c r="BR35" s="118" t="s">
        <v>552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207120</v>
      </c>
      <c r="J36" s="38" t="s">
        <v>313</v>
      </c>
      <c r="K36" s="84">
        <v>207120</v>
      </c>
      <c r="L36" s="84" t="s">
        <v>255</v>
      </c>
      <c r="M36" s="38" t="s">
        <v>256</v>
      </c>
      <c r="N36" s="84">
        <v>490961</v>
      </c>
      <c r="O36" s="84" t="s">
        <v>502</v>
      </c>
      <c r="P36" s="84">
        <v>783344</v>
      </c>
      <c r="Q36" s="38" t="s">
        <v>503</v>
      </c>
      <c r="R36" s="38" t="s">
        <v>259</v>
      </c>
      <c r="S36" s="84" t="s">
        <v>504</v>
      </c>
      <c r="T36" s="84" t="s">
        <v>504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355286055</v>
      </c>
      <c r="Z36" s="38" t="s">
        <v>334</v>
      </c>
      <c r="AA36" s="108" t="s">
        <v>505</v>
      </c>
      <c r="AB36" s="84">
        <v>45000</v>
      </c>
      <c r="AC36" s="108"/>
      <c r="AD36" s="84">
        <v>102</v>
      </c>
      <c r="AE36" s="84" t="s">
        <v>266</v>
      </c>
      <c r="AF36" s="84" t="s">
        <v>506</v>
      </c>
      <c r="AG36" s="108" t="s">
        <v>507</v>
      </c>
      <c r="AH36" s="84" t="s">
        <v>269</v>
      </c>
      <c r="AI36" s="108" t="s">
        <v>508</v>
      </c>
      <c r="AJ36" s="84">
        <v>560</v>
      </c>
      <c r="AK36" s="84">
        <v>560</v>
      </c>
      <c r="AL36" s="108" t="s">
        <v>471</v>
      </c>
      <c r="AM36" s="84">
        <v>42689.87</v>
      </c>
      <c r="AN36" s="112">
        <v>12190.13</v>
      </c>
      <c r="AO36" s="112">
        <v>54880</v>
      </c>
      <c r="AP36" s="112">
        <v>2310.13</v>
      </c>
      <c r="AQ36" s="112">
        <v>28.87</v>
      </c>
      <c r="AR36" s="112">
        <v>2339</v>
      </c>
      <c r="AS36" s="112">
        <v>0</v>
      </c>
      <c r="AT36" s="112">
        <v>0</v>
      </c>
      <c r="AU36" s="112">
        <v>0</v>
      </c>
      <c r="AV36" s="84">
        <v>98</v>
      </c>
      <c r="AW36" s="84"/>
      <c r="AX36" s="84"/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504</v>
      </c>
      <c r="BG36" s="84" t="s">
        <v>509</v>
      </c>
      <c r="BH36" s="114" t="s">
        <v>572</v>
      </c>
      <c r="BI36" s="38" t="s">
        <v>110</v>
      </c>
      <c r="BJ36" s="85">
        <v>46094</v>
      </c>
      <c r="BK36" s="84"/>
      <c r="BL36" s="38" t="s">
        <v>115</v>
      </c>
      <c r="BM36" s="115" t="s">
        <v>119</v>
      </c>
      <c r="BN36" s="116" t="s">
        <v>201</v>
      </c>
      <c r="BO36" s="84" t="s">
        <v>246</v>
      </c>
      <c r="BP36" s="84"/>
      <c r="BQ36" s="117"/>
      <c r="BR36" s="118" t="s">
        <v>545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207120</v>
      </c>
      <c r="J37" s="38" t="s">
        <v>313</v>
      </c>
      <c r="K37" s="84">
        <v>207120</v>
      </c>
      <c r="L37" s="84" t="s">
        <v>255</v>
      </c>
      <c r="M37" s="38" t="s">
        <v>256</v>
      </c>
      <c r="N37" s="84">
        <v>490961</v>
      </c>
      <c r="O37" s="84" t="s">
        <v>502</v>
      </c>
      <c r="P37" s="84">
        <v>783344</v>
      </c>
      <c r="Q37" s="38" t="s">
        <v>503</v>
      </c>
      <c r="R37" s="38" t="s">
        <v>259</v>
      </c>
      <c r="S37" s="84" t="s">
        <v>510</v>
      </c>
      <c r="T37" s="84" t="s">
        <v>510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356713637</v>
      </c>
      <c r="Z37" s="38" t="s">
        <v>511</v>
      </c>
      <c r="AA37" s="108" t="s">
        <v>512</v>
      </c>
      <c r="AB37" s="84">
        <v>42000</v>
      </c>
      <c r="AC37" s="108"/>
      <c r="AD37" s="84">
        <v>102</v>
      </c>
      <c r="AE37" s="84" t="s">
        <v>266</v>
      </c>
      <c r="AF37" s="84" t="s">
        <v>498</v>
      </c>
      <c r="AG37" s="108" t="s">
        <v>513</v>
      </c>
      <c r="AH37" s="84" t="s">
        <v>269</v>
      </c>
      <c r="AI37" s="108" t="s">
        <v>514</v>
      </c>
      <c r="AJ37" s="84">
        <v>520</v>
      </c>
      <c r="AK37" s="84">
        <v>520</v>
      </c>
      <c r="AL37" s="108" t="s">
        <v>515</v>
      </c>
      <c r="AM37" s="84">
        <v>30853.57</v>
      </c>
      <c r="AN37" s="112">
        <v>10746.43</v>
      </c>
      <c r="AO37" s="112">
        <v>41600</v>
      </c>
      <c r="AP37" s="112">
        <v>11146.43</v>
      </c>
      <c r="AQ37" s="112">
        <v>642.57000000000005</v>
      </c>
      <c r="AR37" s="112">
        <v>11789</v>
      </c>
      <c r="AS37" s="112">
        <v>2833.12</v>
      </c>
      <c r="AT37" s="112">
        <v>286.88</v>
      </c>
      <c r="AU37" s="112">
        <v>3120</v>
      </c>
      <c r="AV37" s="84">
        <v>86</v>
      </c>
      <c r="AW37" s="84"/>
      <c r="AX37" s="84"/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510</v>
      </c>
      <c r="BG37" s="84" t="s">
        <v>516</v>
      </c>
      <c r="BH37" s="114" t="s">
        <v>572</v>
      </c>
      <c r="BI37" s="38" t="s">
        <v>110</v>
      </c>
      <c r="BJ37" s="85">
        <v>46094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536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211380</v>
      </c>
      <c r="J38" s="38" t="s">
        <v>383</v>
      </c>
      <c r="K38" s="84">
        <v>211380</v>
      </c>
      <c r="L38" s="84" t="s">
        <v>374</v>
      </c>
      <c r="M38" s="38" t="s">
        <v>375</v>
      </c>
      <c r="N38" s="84">
        <v>484643</v>
      </c>
      <c r="O38" s="84" t="s">
        <v>384</v>
      </c>
      <c r="P38" s="84">
        <v>766523</v>
      </c>
      <c r="Q38" s="38" t="s">
        <v>385</v>
      </c>
      <c r="R38" s="38" t="s">
        <v>259</v>
      </c>
      <c r="S38" s="84" t="s">
        <v>517</v>
      </c>
      <c r="T38" s="84" t="s">
        <v>517</v>
      </c>
      <c r="U38" s="84" t="s">
        <v>396</v>
      </c>
      <c r="V38" s="84" t="s">
        <v>262</v>
      </c>
      <c r="W38" s="84">
        <v>0</v>
      </c>
      <c r="X38" s="38" t="s">
        <v>263</v>
      </c>
      <c r="Y38" s="84">
        <v>355857298</v>
      </c>
      <c r="Z38" s="38" t="s">
        <v>518</v>
      </c>
      <c r="AA38" s="108" t="s">
        <v>520</v>
      </c>
      <c r="AB38" s="84">
        <v>45000</v>
      </c>
      <c r="AC38" s="108"/>
      <c r="AD38" s="84">
        <v>102</v>
      </c>
      <c r="AE38" s="84" t="s">
        <v>266</v>
      </c>
      <c r="AF38" s="84" t="s">
        <v>399</v>
      </c>
      <c r="AG38" s="108" t="s">
        <v>400</v>
      </c>
      <c r="AH38" s="84" t="s">
        <v>269</v>
      </c>
      <c r="AI38" s="108" t="s">
        <v>521</v>
      </c>
      <c r="AJ38" s="84">
        <v>560</v>
      </c>
      <c r="AK38" s="84">
        <v>560</v>
      </c>
      <c r="AL38" s="108" t="s">
        <v>401</v>
      </c>
      <c r="AM38" s="84">
        <v>41107.08</v>
      </c>
      <c r="AN38" s="112">
        <v>12092.92</v>
      </c>
      <c r="AO38" s="112">
        <v>53200</v>
      </c>
      <c r="AP38" s="112">
        <v>3892.92</v>
      </c>
      <c r="AQ38" s="112">
        <v>76.08</v>
      </c>
      <c r="AR38" s="112">
        <v>3969</v>
      </c>
      <c r="AS38" s="112">
        <v>0</v>
      </c>
      <c r="AT38" s="112">
        <v>0</v>
      </c>
      <c r="AU38" s="112">
        <v>0</v>
      </c>
      <c r="AV38" s="84">
        <v>95</v>
      </c>
      <c r="AW38" s="84"/>
      <c r="AX38" s="84"/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517</v>
      </c>
      <c r="BG38" s="84" t="s">
        <v>519</v>
      </c>
      <c r="BH38" s="114" t="s">
        <v>572</v>
      </c>
      <c r="BI38" s="38" t="s">
        <v>110</v>
      </c>
      <c r="BJ38" s="85">
        <v>46094</v>
      </c>
      <c r="BK38" s="84"/>
      <c r="BL38" s="38" t="s">
        <v>114</v>
      </c>
      <c r="BM38" s="115" t="s">
        <v>119</v>
      </c>
      <c r="BN38" s="116" t="s">
        <v>201</v>
      </c>
      <c r="BO38" s="84" t="s">
        <v>246</v>
      </c>
      <c r="BP38" s="84"/>
      <c r="BQ38" s="117"/>
      <c r="BR38" s="118" t="s">
        <v>549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207120</v>
      </c>
      <c r="J39" s="38" t="s">
        <v>313</v>
      </c>
      <c r="K39" s="84">
        <v>207120</v>
      </c>
      <c r="L39" s="84" t="s">
        <v>255</v>
      </c>
      <c r="M39" s="38" t="s">
        <v>256</v>
      </c>
      <c r="N39" s="84">
        <v>490961</v>
      </c>
      <c r="O39" s="84" t="s">
        <v>502</v>
      </c>
      <c r="P39" s="84">
        <v>783344</v>
      </c>
      <c r="Q39" s="38" t="s">
        <v>503</v>
      </c>
      <c r="R39" s="38" t="s">
        <v>259</v>
      </c>
      <c r="S39" s="84" t="s">
        <v>522</v>
      </c>
      <c r="T39" s="84" t="s">
        <v>522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355285588</v>
      </c>
      <c r="Z39" s="38" t="s">
        <v>523</v>
      </c>
      <c r="AA39" s="108" t="s">
        <v>505</v>
      </c>
      <c r="AB39" s="84">
        <v>45000</v>
      </c>
      <c r="AC39" s="108"/>
      <c r="AD39" s="84">
        <v>102</v>
      </c>
      <c r="AE39" s="84" t="s">
        <v>266</v>
      </c>
      <c r="AF39" s="84" t="s">
        <v>506</v>
      </c>
      <c r="AG39" s="108" t="s">
        <v>507</v>
      </c>
      <c r="AH39" s="84" t="s">
        <v>269</v>
      </c>
      <c r="AI39" s="108" t="s">
        <v>508</v>
      </c>
      <c r="AJ39" s="84">
        <v>560</v>
      </c>
      <c r="AK39" s="84">
        <v>560</v>
      </c>
      <c r="AL39" s="108" t="s">
        <v>322</v>
      </c>
      <c r="AM39" s="84">
        <v>40520.25</v>
      </c>
      <c r="AN39" s="112">
        <v>12119.75</v>
      </c>
      <c r="AO39" s="112">
        <v>52640</v>
      </c>
      <c r="AP39" s="112">
        <v>4479.75</v>
      </c>
      <c r="AQ39" s="112">
        <v>99.25</v>
      </c>
      <c r="AR39" s="112">
        <v>4579</v>
      </c>
      <c r="AS39" s="112">
        <v>2169.62</v>
      </c>
      <c r="AT39" s="112">
        <v>70.38</v>
      </c>
      <c r="AU39" s="112">
        <v>2240</v>
      </c>
      <c r="AV39" s="84">
        <v>98</v>
      </c>
      <c r="AW39" s="84"/>
      <c r="AX39" s="84"/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522</v>
      </c>
      <c r="BG39" s="84" t="s">
        <v>524</v>
      </c>
      <c r="BH39" s="114" t="s">
        <v>572</v>
      </c>
      <c r="BI39" s="38" t="s">
        <v>110</v>
      </c>
      <c r="BJ39" s="85">
        <v>46094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>
        <v>8960</v>
      </c>
      <c r="BQ39" s="117" t="s">
        <v>203</v>
      </c>
      <c r="BR39" s="118" t="s">
        <v>532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211601</v>
      </c>
      <c r="J40" s="38" t="s">
        <v>364</v>
      </c>
      <c r="K40" s="84">
        <v>211601</v>
      </c>
      <c r="L40" s="84" t="s">
        <v>274</v>
      </c>
      <c r="M40" s="38" t="s">
        <v>275</v>
      </c>
      <c r="N40" s="84">
        <v>493943</v>
      </c>
      <c r="O40" s="84" t="s">
        <v>365</v>
      </c>
      <c r="P40" s="84">
        <v>790634</v>
      </c>
      <c r="Q40" s="38" t="s">
        <v>366</v>
      </c>
      <c r="R40" s="38" t="s">
        <v>259</v>
      </c>
      <c r="S40" s="84" t="s">
        <v>525</v>
      </c>
      <c r="T40" s="84" t="s">
        <v>525</v>
      </c>
      <c r="U40" s="84" t="s">
        <v>341</v>
      </c>
      <c r="V40" s="84" t="s">
        <v>262</v>
      </c>
      <c r="W40" s="84">
        <v>0</v>
      </c>
      <c r="X40" s="38" t="s">
        <v>263</v>
      </c>
      <c r="Y40" s="84">
        <v>356279448</v>
      </c>
      <c r="Z40" s="38" t="s">
        <v>526</v>
      </c>
      <c r="AA40" s="108" t="s">
        <v>527</v>
      </c>
      <c r="AB40" s="84">
        <v>45000</v>
      </c>
      <c r="AC40" s="108"/>
      <c r="AD40" s="84">
        <v>102</v>
      </c>
      <c r="AE40" s="84" t="s">
        <v>266</v>
      </c>
      <c r="AF40" s="84" t="s">
        <v>490</v>
      </c>
      <c r="AG40" s="108" t="s">
        <v>528</v>
      </c>
      <c r="AH40" s="84" t="s">
        <v>269</v>
      </c>
      <c r="AI40" s="108" t="s">
        <v>492</v>
      </c>
      <c r="AJ40" s="84">
        <v>560</v>
      </c>
      <c r="AK40" s="84">
        <v>560</v>
      </c>
      <c r="AL40" s="108" t="s">
        <v>493</v>
      </c>
      <c r="AM40" s="84">
        <v>39014.879999999997</v>
      </c>
      <c r="AN40" s="112">
        <v>11945.12</v>
      </c>
      <c r="AO40" s="112">
        <v>50960</v>
      </c>
      <c r="AP40" s="112">
        <v>5985.12</v>
      </c>
      <c r="AQ40" s="112">
        <v>173.88</v>
      </c>
      <c r="AR40" s="112">
        <v>6159</v>
      </c>
      <c r="AS40" s="112">
        <v>0</v>
      </c>
      <c r="AT40" s="112">
        <v>0</v>
      </c>
      <c r="AU40" s="112">
        <v>0</v>
      </c>
      <c r="AV40" s="84">
        <v>91</v>
      </c>
      <c r="AW40" s="84"/>
      <c r="AX40" s="84"/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525</v>
      </c>
      <c r="BG40" s="84" t="s">
        <v>529</v>
      </c>
      <c r="BH40" s="114" t="s">
        <v>572</v>
      </c>
      <c r="BI40" s="38" t="s">
        <v>110</v>
      </c>
      <c r="BJ40" s="85">
        <v>46094</v>
      </c>
      <c r="BK40" s="84"/>
      <c r="BL40" s="38" t="s">
        <v>115</v>
      </c>
      <c r="BM40" s="115" t="s">
        <v>130</v>
      </c>
      <c r="BN40" s="116" t="s">
        <v>201</v>
      </c>
      <c r="BO40" s="84" t="s">
        <v>246</v>
      </c>
      <c r="BP40" s="84"/>
      <c r="BQ40" s="117"/>
      <c r="BR40" s="118" t="s">
        <v>552</v>
      </c>
    </row>
    <row r="41" spans="1:70" s="113" customFormat="1" ht="15" hidden="1" customHeight="1" x14ac:dyDescent="0.35">
      <c r="A41" s="129">
        <v>37</v>
      </c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F27 BG28:BG40 BG42:BG103 BG5:BG26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42:BJ6003 BJ5:BJ40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42:BN6004 BN5:BN40" xr:uid="{360E6609-4AF1-42BB-8C4C-7DF9B8DF6715}">
      <formula1>IF($BI5=MMM,MMM,LC)</formula1>
    </dataValidation>
    <dataValidation type="list" allowBlank="1" showInputMessage="1" showErrorMessage="1" sqref="BM42:BM6004 BM5:BM40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42:BQ6004 BQ5:BQ40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42:BO6004 BO5:BO40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BI42:BI6004 BI5:BI40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BL42:BL6004 BL5:BL40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BK42:BK6004 BK5:BK40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2026-03-31T10:30:53Z</dcterms:modified>
</cp:coreProperties>
</file>