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18-Jul-25\Bhoura\"/>
    </mc:Choice>
  </mc:AlternateContent>
  <xr:revisionPtr revIDLastSave="0" documentId="13_ncr:1_{39974333-CF4C-4C77-A3A4-E5736D7B4EE9}" xr6:coauthVersionLast="47" xr6:coauthVersionMax="47" xr10:uidLastSave="{00000000-0000-0000-0000-000000000000}"/>
  <bookViews>
    <workbookView xWindow="-108" yWindow="-108" windowWidth="23256" windowHeight="12456" tabRatio="813" activeTab="5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Sheet1" sheetId="25" r:id="rId5"/>
    <sheet name="Sheet2" sheetId="26" r:id="rId6"/>
    <sheet name="Loan Outstanding ReportDetailed" sheetId="21" r:id="rId7"/>
    <sheet name="Bakup sheet" sheetId="22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3" hidden="1">'Borrower Wise Details'!$A$4:$Z$4</definedName>
    <definedName name="_xlnm._FilterDatabase" localSheetId="0" hidden="1">'Fraud Investigation Report'!$A$4:$AD$4</definedName>
    <definedName name="_xlnm._FilterDatabase" localSheetId="6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20" l="1"/>
  <c r="S11" i="20"/>
  <c r="T9" i="20"/>
  <c r="S10" i="20"/>
  <c r="W5" i="20"/>
  <c r="S9" i="20"/>
  <c r="U5" i="20"/>
  <c r="AA5" i="7" l="1"/>
  <c r="P5" i="24"/>
  <c r="E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</calcChain>
</file>

<file path=xl/sharedStrings.xml><?xml version="1.0" encoding="utf-8"?>
<sst xmlns="http://schemas.openxmlformats.org/spreadsheetml/2006/main" count="300" uniqueCount="245">
  <si>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</si>
  <si>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</si>
  <si>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</si>
  <si>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</si>
  <si>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</si>
  <si>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</si>
  <si>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</si>
  <si>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</si>
  <si>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</si>
  <si>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</si>
  <si>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</si>
  <si>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</si>
  <si>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</si>
  <si>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</si>
  <si>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</si>
  <si>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</si>
  <si>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</si>
  <si>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</si>
  <si>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</si>
  <si>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</si>
  <si>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</si>
  <si>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</si>
  <si>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</si>
  <si>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</si>
  <si>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</si>
  <si>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</si>
  <si>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</si>
  <si>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</si>
  <si>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</si>
  <si>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</si>
  <si>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</si>
  <si>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</si>
  <si>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</si>
  <si>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</si>
  <si>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</si>
  <si>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</si>
  <si>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</si>
  <si>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</si>
  <si>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</si>
  <si>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</si>
  <si>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</si>
  <si>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</si>
  <si>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</si>
  <si>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</si>
  <si>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</si>
  <si>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</si>
  <si>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</si>
  <si>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</si>
  <si>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</si>
  <si>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</si>
  <si>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</si>
  <si>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</si>
  <si>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</si>
  <si>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</si>
  <si>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</si>
  <si>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</si>
  <si>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</si>
  <si>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</si>
  <si>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</si>
  <si>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</si>
  <si>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</si>
  <si>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</si>
  <si>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</si>
  <si>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</si>
  <si>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</si>
  <si>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</si>
  <si>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</si>
  <si>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</si>
  <si>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</si>
  <si>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</si>
  <si>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</si>
  <si>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</si>
  <si>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</si>
  <si>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</si>
  <si>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</si>
  <si>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</si>
  <si>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</si>
  <si>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</si>
  <si>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</si>
  <si>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</si>
  <si>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</si>
  <si>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</si>
  <si>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</si>
  <si>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</si>
  <si>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</si>
  <si>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</si>
  <si>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</si>
  <si>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</si>
  <si>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</si>
  <si>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</si>
  <si>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</si>
  <si>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</si>
  <si>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</si>
  <si>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</si>
  <si>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</si>
  <si>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</si>
  <si>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</si>
  <si>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</si>
  <si>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</si>
  <si>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</si>
  <si>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</si>
  <si>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</si>
  <si>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</si>
  <si>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</si>
  <si>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</si>
  <si>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</si>
  <si>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</si>
  <si>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</si>
  <si>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</si>
  <si>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</si>
  <si>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</si>
  <si>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</si>
  <si>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</si>
  <si>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</si>
  <si>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</si>
  <si>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</si>
  <si>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</si>
  <si>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</si>
  <si>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</si>
  <si>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</si>
  <si>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</si>
  <si>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</si>
  <si>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</si>
  <si>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</si>
  <si>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</si>
  <si>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</si>
  <si>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</si>
  <si>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</si>
  <si>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</si>
  <si>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</si>
  <si>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</si>
  <si>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</si>
  <si>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</si>
  <si>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</si>
  <si>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</si>
  <si>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</si>
  <si>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</si>
  <si>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</si>
  <si>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</si>
  <si>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</si>
  <si>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</si>
  <si>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</si>
  <si>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</si>
  <si>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</si>
  <si>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</si>
  <si>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</si>
  <si>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</si>
  <si>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</si>
  <si>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</si>
  <si>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</si>
  <si>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</si>
  <si>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</si>
  <si>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</si>
  <si>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</si>
  <si>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</si>
  <si>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</si>
  <si>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</si>
  <si>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</si>
  <si>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</si>
  <si>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</si>
  <si>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</si>
  <si>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</si>
  <si>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</si>
  <si>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</si>
  <si>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</si>
  <si>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</si>
  <si>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</si>
  <si>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</si>
  <si>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</si>
  <si>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</si>
  <si>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</si>
  <si>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</si>
  <si>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</si>
  <si>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</si>
  <si>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</si>
  <si>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</si>
  <si>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</si>
  <si>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</si>
  <si>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</si>
  <si>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</si>
  <si>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</si>
  <si>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</si>
  <si>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Branch Manager</t>
  </si>
  <si>
    <t>Dual Staff</t>
  </si>
  <si>
    <t>Available &amp; Updated</t>
  </si>
  <si>
    <t>Branch Quality Manager</t>
  </si>
  <si>
    <t>Itarsi</t>
  </si>
  <si>
    <t>Gadarwara</t>
  </si>
  <si>
    <t>Bhopal</t>
  </si>
  <si>
    <t>Gadarwada</t>
  </si>
  <si>
    <t>REKHA</t>
  </si>
  <si>
    <t>27-Dec-2023</t>
  </si>
  <si>
    <t>Fri</t>
  </si>
  <si>
    <t>&gt;180</t>
  </si>
  <si>
    <t>Borrower</t>
  </si>
  <si>
    <t>Available</t>
  </si>
  <si>
    <t>NA</t>
  </si>
  <si>
    <t>Visited</t>
  </si>
  <si>
    <t>Yes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</si>
  <si>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</si>
  <si>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FIR Not Filled</t>
  </si>
  <si>
    <t>Madhya Pradesh</t>
  </si>
  <si>
    <t>Dashrath Singh</t>
  </si>
  <si>
    <t>SF0057777</t>
  </si>
  <si>
    <t>Madhya Pradesh-1</t>
  </si>
  <si>
    <t>Dashrath Singh/SF0057777</t>
  </si>
  <si>
    <t>Absconding</t>
  </si>
  <si>
    <t>Loan Card</t>
  </si>
  <si>
    <t>Loan Officer</t>
  </si>
  <si>
    <t>Installment</t>
  </si>
  <si>
    <t>Collection Misappropriation</t>
  </si>
  <si>
    <t>Completed-Report Pending</t>
  </si>
  <si>
    <t>Q1 25-26</t>
  </si>
  <si>
    <t>As per Loan Card, Borrower Rekha/33260885 paid an EMI amount of Rs. 2,700/- to Loan Officer Rahul Kumar Kanak/SF0061896 on 05-Jul-22 but the same was not posted in the FIMO.</t>
  </si>
  <si>
    <t>Loan Outstanding Report Detailed as on 03-Apr-2025</t>
  </si>
  <si>
    <t>Report generation date &amp; time: Friday, April 4, 2025 6:58 AM</t>
  </si>
  <si>
    <t>West</t>
  </si>
  <si>
    <t>MP2848</t>
  </si>
  <si>
    <t>Bhoura</t>
  </si>
  <si>
    <t xml:space="preserve">Bhaura </t>
  </si>
  <si>
    <t>SF0091961</t>
  </si>
  <si>
    <t>Aditya Khandelvar</t>
  </si>
  <si>
    <t>510460</t>
  </si>
  <si>
    <t>Kajal</t>
  </si>
  <si>
    <t>Chetana Loans-Montly-Migrated</t>
  </si>
  <si>
    <t>SID951374929305</t>
  </si>
  <si>
    <t>SC</t>
  </si>
  <si>
    <t>HINDU</t>
  </si>
  <si>
    <t>Agriculture &amp; Farming</t>
  </si>
  <si>
    <t>29-Sep-2021</t>
  </si>
  <si>
    <t>Rahul Kumar Kanak/SF0061896</t>
  </si>
  <si>
    <t>F2526-04032</t>
  </si>
  <si>
    <t>Rahul Kumar Kanak</t>
  </si>
  <si>
    <t>SF0061896</t>
  </si>
  <si>
    <t>Toseer Khan</t>
  </si>
  <si>
    <t>SF0044627</t>
  </si>
  <si>
    <t>Gajendra Silawat</t>
  </si>
  <si>
    <t>SF0060674</t>
  </si>
  <si>
    <t>CSS</t>
  </si>
  <si>
    <t>Total Fraud Amount = Rs. 2,700/-
Amount Recovered (Accounted in FIMO) = 0/-
Net Fraud Amount (To be Recovered) = Rs. 2,700/-</t>
  </si>
  <si>
    <t>Rekha</t>
  </si>
  <si>
    <t>CSS Fraud</t>
  </si>
  <si>
    <t>Remarks</t>
  </si>
  <si>
    <t>FN25-26-00025</t>
  </si>
  <si>
    <t>DAPS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</si>
</sst>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rgb="FFADD8E6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17" fillId="6" borderId="14" xfId="0" applyFont="1" applyFill="1" applyBorder="1" applyAlignment="1">
      <alignment horizontal="center" vertical="center" wrapText="1" readingOrder="1"/>
    </xf>
    <xf numFmtId="0" fontId="11" fillId="2" borderId="1" xfId="17" applyFont="1" applyFill="1" applyBorder="1" applyAlignment="1" applyProtection="1">
      <alignment horizontal="left" vertical="center" wrapText="1"/>
      <protection locked="0"/>
    </xf>
    <xf numFmtId="0" fontId="29" fillId="0" borderId="15" xfId="0" applyFont="1" applyBorder="1" applyAlignment="1">
      <alignment horizontal="center" vertical="center" wrapText="1" readingOrder="1"/>
    </xf>
    <xf numFmtId="14" fontId="17" fillId="5" borderId="1" xfId="0" applyNumberFormat="1" applyFont="1" applyFill="1" applyBorder="1" applyAlignment="1">
      <alignment horizontal="center" vertical="center" wrapText="1" readingOrder="1"/>
    </xf>
    <xf numFmtId="0" fontId="6" fillId="7" borderId="0" xfId="0" applyFont="1" applyFill="1" applyAlignment="1">
      <alignment horizontal="center" vertical="center"/>
    </xf>
    <xf numFmtId="14" fontId="6" fillId="7" borderId="0" xfId="0" applyNumberFormat="1" applyFont="1" applyFill="1" applyAlignment="1">
      <alignment horizontal="center" vertical="center"/>
    </xf>
    <xf numFmtId="166" fontId="11" fillId="0" borderId="1" xfId="2" applyNumberFormat="1" applyFont="1" applyBorder="1" applyAlignment="1">
      <alignment horizontal="center" vertical="center"/>
    </xf>
    <xf numFmtId="167" fontId="11" fillId="0" borderId="1" xfId="15" applyNumberFormat="1" applyFont="1" applyBorder="1" applyAlignment="1" applyProtection="1">
      <alignment horizontal="center" vertical="center"/>
      <protection locked="0"/>
    </xf>
    <xf numFmtId="167" fontId="11" fillId="2" borderId="1" xfId="15" applyNumberFormat="1" applyFont="1" applyFill="1" applyBorder="1" applyAlignment="1" applyProtection="1">
      <alignment horizontal="left" vertical="center" wrapText="1"/>
      <protection locked="0"/>
    </xf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15" fontId="9" fillId="0" borderId="10" xfId="25" applyNumberFormat="1" applyFont="1" applyBorder="1" applyAlignment="1" applyProtection="1">
      <alignment vertical="center"/>
    </xf>
    <xf numFmtId="0" fontId="9" fillId="0" borderId="10" xfId="25" applyFont="1" applyBorder="1" applyAlignment="1" applyProtection="1">
      <alignment horizontal="center" vertical="center" wrapText="1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15" fontId="19" fillId="0" borderId="10" xfId="25" applyNumberFormat="1" applyFont="1" applyBorder="1" applyAlignment="1" applyProtection="1">
      <alignment vertical="center"/>
    </xf>
    <xf numFmtId="0" fontId="19" fillId="0" borderId="10" xfId="25" applyFont="1" applyBorder="1" applyAlignment="1" applyProtection="1">
      <alignment horizontal="center" vertical="center" wrapText="1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15" fontId="16" fillId="0" borderId="10" xfId="26" applyNumberFormat="1" applyFont="1" applyBorder="1" applyAlignment="1">
      <alignment vertical="center"/>
    </xf>
    <xf numFmtId="0" fontId="16" fillId="0" borderId="10" xfId="26" applyFont="1" applyBorder="1" applyAlignment="1">
      <alignment horizontal="center" vertical="center" wrapText="1"/>
    </xf>
    <xf numFmtId="0" fontId="16" fillId="0" borderId="11" xfId="26" applyFont="1" applyBorder="1" applyAlignment="1">
      <alignment vertical="center"/>
    </xf>
    <xf numFmtId="0" fontId="30" fillId="0" borderId="1" xfId="0" applyFont="1" applyBorder="1" applyAlignment="1">
      <alignment horizontal="center" vertical="center" wrapText="1" readingOrder="1"/>
    </xf>
    <xf numFmtId="172" fontId="30" fillId="0" borderId="1" xfId="0" applyNumberFormat="1" applyFont="1" applyBorder="1" applyAlignment="1">
      <alignment horizontal="center" vertical="center" wrapText="1" readingOrder="1"/>
    </xf>
    <xf numFmtId="0" fontId="6" fillId="0" borderId="0" xfId="0" applyFont="1" applyAlignment="1">
      <alignment wrapText="1"/>
    </xf>
    <xf numFmtId="0" fontId="17" fillId="13" borderId="1" xfId="0" applyFont="1" applyFill="1" applyBorder="1" applyAlignment="1">
      <alignment horizontal="center" vertical="center" wrapText="1" readingOrder="1"/>
    </xf>
    <xf numFmtId="0" fontId="31" fillId="0" borderId="1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 wrapText="1" readingOrder="1"/>
    </xf>
    <xf numFmtId="169" fontId="31" fillId="0" borderId="1" xfId="0" applyNumberFormat="1" applyFont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2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15" fontId="30" fillId="0" borderId="15" xfId="0" applyNumberFormat="1" applyFont="1" applyBorder="1" applyAlignment="1">
      <alignment horizontal="center" vertical="center" wrapText="1" readingOrder="1"/>
    </xf>
    <xf numFmtId="172" fontId="30" fillId="0" borderId="15" xfId="0" applyNumberFormat="1" applyFont="1" applyBorder="1" applyAlignment="1">
      <alignment horizontal="center" vertical="center" wrapText="1" readingOrder="1"/>
    </xf>
    <xf numFmtId="0" fontId="31" fillId="0" borderId="8" xfId="26" applyFont="1" applyBorder="1" applyAlignment="1">
      <alignment horizontal="center" vertical="center"/>
    </xf>
    <xf numFmtId="166" fontId="32" fillId="0" borderId="1" xfId="2" applyNumberFormat="1" applyFont="1" applyBorder="1" applyAlignment="1">
      <alignment horizontal="center" vertical="center"/>
    </xf>
    <xf numFmtId="168" fontId="31" fillId="0" borderId="8" xfId="26" applyNumberFormat="1" applyFont="1" applyBorder="1" applyAlignment="1" applyProtection="1">
      <alignment horizontal="center" vertical="center" wrapText="1"/>
      <protection locked="0"/>
    </xf>
    <xf numFmtId="0" fontId="31" fillId="0" borderId="8" xfId="26" applyFont="1" applyBorder="1" applyAlignment="1" applyProtection="1">
      <alignment horizontal="center" vertical="center" wrapText="1"/>
      <protection locked="0"/>
    </xf>
    <xf numFmtId="15" fontId="32" fillId="0" borderId="1" xfId="0" applyNumberFormat="1" applyFont="1" applyBorder="1" applyAlignment="1">
      <alignment horizontal="center" vertical="center"/>
    </xf>
    <xf numFmtId="0" fontId="31" fillId="7" borderId="8" xfId="26" applyFont="1" applyFill="1" applyBorder="1" applyAlignment="1" applyProtection="1">
      <alignment horizontal="center" vertical="center" wrapText="1"/>
      <protection locked="0"/>
    </xf>
    <xf numFmtId="0" fontId="16" fillId="14" borderId="1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16" fillId="0" borderId="0" xfId="0" applyFont="1"/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535940</xdr:colOff>
      <xdr:row>1</xdr:row>
      <xdr:rowOff>167640</xdr:rowOff>
    </xdr:from>
    <xdr:to>
      <xdr:col>13</xdr:col>
      <xdr:colOff>493014</xdr:colOff>
      <xdr:row>26</xdr:row>
      <xdr:rowOff>29194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19DCF7-65AF-B71E-4131-0FF37440F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940" y="350520"/>
          <a:ext cx="7881874" cy="4433554"/>
        </a:xfrm>
        <a:prstGeom prst="rect">
          <a:avLst/>
        </a:prstGeom>
      </xdr:spPr>
    </xdr:pic>
    <xdr:clientData/>
  </xdr:twoCellAnchor>
  <xdr:twoCellAnchor editAs="oneCell">
    <xdr:from>
      <xdr:col>0</xdr:col>
      <xdr:colOff>512232</xdr:colOff>
      <xdr:row>28</xdr:row>
      <xdr:rowOff>144780</xdr:rowOff>
    </xdr:from>
    <xdr:to>
      <xdr:col>22</xdr:col>
      <xdr:colOff>35813</xdr:colOff>
      <xdr:row>68</xdr:row>
      <xdr:rowOff>105394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E9A423-FC4F-C8BC-D141-C18E49FD2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232" y="5265420"/>
          <a:ext cx="12934781" cy="72758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564725</xdr:colOff>
      <xdr:row>2</xdr:row>
      <xdr:rowOff>38100</xdr:rowOff>
    </xdr:from>
    <xdr:to>
      <xdr:col>13</xdr:col>
      <xdr:colOff>513092</xdr:colOff>
      <xdr:row>26</xdr:row>
      <xdr:rowOff>77636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E0DF54-A65F-8624-363C-4AAAF51D3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725" y="403860"/>
          <a:ext cx="7873167" cy="4428656"/>
        </a:xfrm>
        <a:prstGeom prst="rect">
          <a:avLst/>
        </a:prstGeom>
      </xdr:spPr>
    </xdr:pic>
    <xdr:clientData/>
  </xdr:twoCellAnchor>
  <xdr:twoCellAnchor editAs="oneCell">
    <xdr:from>
      <xdr:col>0</xdr:col>
      <xdr:colOff>503764</xdr:colOff>
      <xdr:row>27</xdr:row>
      <xdr:rowOff>76200</xdr:rowOff>
    </xdr:from>
    <xdr:to>
      <xdr:col>13</xdr:col>
      <xdr:colOff>574051</xdr:colOff>
      <xdr:row>52</xdr:row>
      <xdr:rowOff>1436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86A54A-7343-4204-D9A0-14393879A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764" y="5013960"/>
          <a:ext cx="7995087" cy="4497236"/>
        </a:xfrm>
        <a:prstGeom prst="rect">
          <a:avLst/>
        </a:prstGeom>
      </xdr:spPr>
    </xdr:pic>
    <xdr:clientData/>
  </xdr:twoCellAnchor>
  <xdr:twoCellAnchor editAs="oneCell">
    <xdr:from>
      <xdr:col>0</xdr:col>
      <xdr:colOff>530860</xdr:colOff>
      <xdr:row>53</xdr:row>
      <xdr:rowOff>45720</xdr:rowOff>
    </xdr:from>
    <xdr:to>
      <xdr:col>14</xdr:col>
      <xdr:colOff>330213</xdr:colOff>
      <xdr:row>78</xdr:row>
      <xdr:rowOff>161456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AEFF79-D862-EAAF-1249-096AB01B0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0860" y="9738360"/>
          <a:ext cx="8333753" cy="4687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Member Wise Details"/>
      <sheetName val="Borrower Loan Misutilization"/>
      <sheetName val="Borrow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zoomScaleNormal="100" workbookViewId="0">
      <selection activeCell="G22" sqref="G22"/>
    </sheetView>
  </sheetViews>
  <sheetFormatPr defaultRowHeight="14.4" x14ac:dyDescent="0.3"/>
  <cols>
    <col min="1" max="1" width="9" customWidth="1"/>
    <col min="2" max="2" width="13.44140625" customWidth="1"/>
    <col min="3" max="6" width="15.5546875" customWidth="1"/>
    <col min="7" max="7" width="17.5546875" bestFit="1" customWidth="1"/>
    <col min="8" max="8" width="19.88671875" customWidth="1"/>
    <col min="9" max="9" width="20.109375" customWidth="1"/>
    <col min="10" max="13" width="15.5546875" customWidth="1"/>
    <col min="14" max="14" width="21.44140625" customWidth="1"/>
    <col min="15" max="15" width="20.44140625" customWidth="1"/>
    <col min="16" max="16" width="18.44140625" customWidth="1"/>
    <col min="17" max="17" width="20.109375" customWidth="1"/>
    <col min="18" max="18" width="25.44140625" customWidth="1"/>
    <col min="19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44.109375" customWidth="1"/>
  </cols>
  <sheetData>
    <row r="1" spans="1:30" ht="18" x14ac:dyDescent="0.3">
      <c r="A1" s="1" t="s">
        <v>2</v>
      </c>
    </row>
    <row r="2" spans="1:30" ht="15.6" x14ac:dyDescent="0.3">
      <c r="A2" s="32" t="s">
        <v>3</v>
      </c>
    </row>
    <row r="3" spans="1:30" ht="15.6" x14ac:dyDescent="0.3">
      <c r="A3" s="34" t="s">
        <v>172</v>
      </c>
      <c r="S3" s="136" t="s">
        <v>15</v>
      </c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158</v>
      </c>
      <c r="O4" s="7" t="s">
        <v>159</v>
      </c>
      <c r="P4" s="4" t="s">
        <v>160</v>
      </c>
      <c r="Q4" s="4" t="s">
        <v>11</v>
      </c>
      <c r="R4" s="21" t="s">
        <v>140</v>
      </c>
      <c r="S4" s="4" t="s">
        <v>17</v>
      </c>
      <c r="T4" s="4" t="s">
        <v>161</v>
      </c>
      <c r="U4" s="4" t="s">
        <v>139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84</v>
      </c>
      <c r="AA4" s="4" t="s">
        <v>76</v>
      </c>
      <c r="AB4" s="4" t="s">
        <v>77</v>
      </c>
      <c r="AC4" s="4" t="s">
        <v>18</v>
      </c>
      <c r="AD4" s="4" t="s">
        <v>75</v>
      </c>
    </row>
    <row r="5" spans="1:30" ht="53.25" customHeight="1" x14ac:dyDescent="0.3">
      <c r="A5" s="3">
        <v>1</v>
      </c>
      <c r="B5" s="17" t="s">
        <v>212</v>
      </c>
      <c r="C5" s="93" t="s">
        <v>217</v>
      </c>
      <c r="D5" s="93" t="s">
        <v>218</v>
      </c>
      <c r="E5" s="93" t="s">
        <v>201</v>
      </c>
      <c r="F5" s="93" t="s">
        <v>216</v>
      </c>
      <c r="G5" s="98">
        <v>45749</v>
      </c>
      <c r="H5" s="19" t="s">
        <v>238</v>
      </c>
      <c r="I5" s="98">
        <v>45749</v>
      </c>
      <c r="J5" s="84" t="s">
        <v>231</v>
      </c>
      <c r="K5" s="15">
        <v>1</v>
      </c>
      <c r="L5" s="16">
        <v>2700</v>
      </c>
      <c r="M5" s="16">
        <v>0</v>
      </c>
      <c r="N5" s="84" t="s">
        <v>232</v>
      </c>
      <c r="O5" s="97" t="s">
        <v>208</v>
      </c>
      <c r="P5" s="84" t="s">
        <v>233</v>
      </c>
      <c r="Q5" s="14" t="s">
        <v>206</v>
      </c>
      <c r="R5" s="18">
        <v>44861</v>
      </c>
      <c r="S5" s="14" t="s">
        <v>210</v>
      </c>
      <c r="T5" s="14"/>
      <c r="U5" s="73" t="s">
        <v>211</v>
      </c>
      <c r="V5" s="18">
        <v>45751</v>
      </c>
      <c r="W5" s="18">
        <v>45751</v>
      </c>
      <c r="X5" s="20">
        <v>1</v>
      </c>
      <c r="Y5" s="87">
        <v>2700</v>
      </c>
      <c r="Z5" s="22">
        <v>0</v>
      </c>
      <c r="AA5" s="23">
        <f>Y5-Z5</f>
        <v>2700</v>
      </c>
      <c r="AB5" s="3">
        <v>1</v>
      </c>
      <c r="AC5" s="18">
        <v>45751</v>
      </c>
      <c r="AD5" s="99" t="s">
        <v>239</v>
      </c>
    </row>
  </sheetData>
  <mergeCells count="1">
    <mergeCell ref="S3:AC3"/>
  </mergeCells>
  <phoneticPr fontId="14" type="noConversion"/>
  <conditionalFormatting sqref="J5">
    <cfRule type="duplicateValues" dxfId="12" priority="1"/>
    <cfRule type="duplicateValues" dxfId="11" priority="2"/>
  </conditionalFormatting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44140625" customWidth="1"/>
    <col min="4" max="4" width="18.5546875" customWidth="1"/>
    <col min="5" max="5" width="19.5546875" customWidth="1"/>
    <col min="6" max="6" width="1" customWidth="1"/>
    <col min="7" max="16384" width="9.44140625" hidden="1"/>
  </cols>
  <sheetData>
    <row r="1" spans="1:5" ht="18" x14ac:dyDescent="0.35">
      <c r="A1" s="138" t="s">
        <v>2</v>
      </c>
      <c r="B1" s="139"/>
      <c r="C1" s="139"/>
      <c r="D1" s="139"/>
      <c r="E1" s="140"/>
    </row>
    <row r="2" spans="1:5" ht="18" x14ac:dyDescent="0.35">
      <c r="A2" s="35"/>
      <c r="B2" s="141" t="s">
        <v>3</v>
      </c>
      <c r="C2" s="141"/>
      <c r="D2" s="141"/>
      <c r="E2" s="36"/>
    </row>
    <row r="3" spans="1:5" ht="14.4" x14ac:dyDescent="0.3">
      <c r="A3" s="37" t="s">
        <v>1</v>
      </c>
      <c r="B3" s="37" t="s">
        <v>0</v>
      </c>
      <c r="C3" s="37" t="s">
        <v>102</v>
      </c>
      <c r="D3" s="37" t="s">
        <v>103</v>
      </c>
      <c r="E3" s="37" t="s">
        <v>104</v>
      </c>
    </row>
    <row r="4" spans="1:5" ht="24" customHeight="1" x14ac:dyDescent="0.3">
      <c r="A4" s="70" t="s">
        <v>217</v>
      </c>
      <c r="B4" s="70" t="s">
        <v>218</v>
      </c>
      <c r="C4" s="70" t="s">
        <v>186</v>
      </c>
      <c r="D4" s="70" t="s">
        <v>187</v>
      </c>
      <c r="E4" s="70" t="s">
        <v>188</v>
      </c>
    </row>
    <row r="5" spans="1:5" ht="35.25" customHeight="1" x14ac:dyDescent="0.3">
      <c r="A5" s="38" t="s">
        <v>5</v>
      </c>
      <c r="B5" s="38" t="s">
        <v>105</v>
      </c>
      <c r="C5" s="38" t="s">
        <v>106</v>
      </c>
      <c r="D5" s="38" t="s">
        <v>107</v>
      </c>
      <c r="E5" s="38" t="s">
        <v>108</v>
      </c>
    </row>
    <row r="6" spans="1:5" ht="25.5" customHeight="1" x14ac:dyDescent="0.3">
      <c r="A6" s="71" t="s">
        <v>201</v>
      </c>
      <c r="B6" s="39">
        <v>45751</v>
      </c>
      <c r="C6" s="39">
        <v>45750</v>
      </c>
      <c r="D6" s="39">
        <v>45751</v>
      </c>
      <c r="E6" s="40">
        <v>0.27083333333333331</v>
      </c>
    </row>
    <row r="7" spans="1:5" ht="15.6" x14ac:dyDescent="0.3">
      <c r="A7" s="142" t="s">
        <v>109</v>
      </c>
      <c r="B7" s="143"/>
      <c r="C7" s="143"/>
      <c r="D7" s="143"/>
      <c r="E7" s="143"/>
    </row>
    <row r="8" spans="1:5" ht="15" customHeight="1" x14ac:dyDescent="0.3">
      <c r="A8" s="144" t="s">
        <v>110</v>
      </c>
      <c r="B8" s="146" t="s">
        <v>164</v>
      </c>
      <c r="C8" s="147"/>
      <c r="D8" s="148" t="s">
        <v>111</v>
      </c>
      <c r="E8" s="149"/>
    </row>
    <row r="9" spans="1:5" ht="14.4" x14ac:dyDescent="0.3">
      <c r="A9" s="145"/>
      <c r="B9" s="41" t="s">
        <v>112</v>
      </c>
      <c r="C9" s="42" t="s">
        <v>113</v>
      </c>
      <c r="D9" s="42" t="s">
        <v>112</v>
      </c>
      <c r="E9" s="42" t="s">
        <v>113</v>
      </c>
    </row>
    <row r="10" spans="1:5" ht="14.4" x14ac:dyDescent="0.3">
      <c r="A10" s="43">
        <v>2000</v>
      </c>
      <c r="B10" s="44">
        <v>0</v>
      </c>
      <c r="C10" s="45">
        <f>B10*A10</f>
        <v>0</v>
      </c>
      <c r="D10" s="44">
        <v>0</v>
      </c>
      <c r="E10" s="45">
        <f>D10*A10</f>
        <v>0</v>
      </c>
    </row>
    <row r="11" spans="1:5" ht="14.4" x14ac:dyDescent="0.3">
      <c r="A11" s="46">
        <v>500</v>
      </c>
      <c r="B11" s="47">
        <v>240</v>
      </c>
      <c r="C11" s="45">
        <f t="shared" ref="C11:C17" si="0">B11*A11</f>
        <v>120000</v>
      </c>
      <c r="D11" s="47">
        <v>240</v>
      </c>
      <c r="E11" s="45">
        <f t="shared" ref="E11:E17" si="1">D11*A11</f>
        <v>120000</v>
      </c>
    </row>
    <row r="12" spans="1:5" ht="14.4" x14ac:dyDescent="0.3">
      <c r="A12" s="46">
        <v>200</v>
      </c>
      <c r="B12" s="47">
        <v>41</v>
      </c>
      <c r="C12" s="45">
        <f t="shared" si="0"/>
        <v>8200</v>
      </c>
      <c r="D12" s="47">
        <v>41</v>
      </c>
      <c r="E12" s="45">
        <f t="shared" si="1"/>
        <v>8200</v>
      </c>
    </row>
    <row r="13" spans="1:5" ht="14.4" x14ac:dyDescent="0.3">
      <c r="A13" s="46">
        <v>100</v>
      </c>
      <c r="B13" s="47">
        <v>124</v>
      </c>
      <c r="C13" s="45">
        <f t="shared" si="0"/>
        <v>12400</v>
      </c>
      <c r="D13" s="47">
        <v>124</v>
      </c>
      <c r="E13" s="45">
        <f t="shared" si="1"/>
        <v>12400</v>
      </c>
    </row>
    <row r="14" spans="1:5" ht="14.4" x14ac:dyDescent="0.3">
      <c r="A14" s="46">
        <v>50</v>
      </c>
      <c r="B14" s="47">
        <v>7</v>
      </c>
      <c r="C14" s="45">
        <f t="shared" si="0"/>
        <v>350</v>
      </c>
      <c r="D14" s="47">
        <v>7</v>
      </c>
      <c r="E14" s="45">
        <f t="shared" si="1"/>
        <v>350</v>
      </c>
    </row>
    <row r="15" spans="1:5" ht="14.4" x14ac:dyDescent="0.3">
      <c r="A15" s="46">
        <v>20</v>
      </c>
      <c r="B15" s="47">
        <v>4</v>
      </c>
      <c r="C15" s="45">
        <f t="shared" si="0"/>
        <v>80</v>
      </c>
      <c r="D15" s="47">
        <v>4</v>
      </c>
      <c r="E15" s="45">
        <f t="shared" si="1"/>
        <v>80</v>
      </c>
    </row>
    <row r="16" spans="1:5" ht="14.4" x14ac:dyDescent="0.3">
      <c r="A16" s="46">
        <v>10</v>
      </c>
      <c r="B16" s="47">
        <v>3</v>
      </c>
      <c r="C16" s="45">
        <f t="shared" si="0"/>
        <v>30</v>
      </c>
      <c r="D16" s="47">
        <v>3</v>
      </c>
      <c r="E16" s="45">
        <f t="shared" si="1"/>
        <v>30</v>
      </c>
    </row>
    <row r="17" spans="1:5" ht="14.4" x14ac:dyDescent="0.3">
      <c r="A17" s="46">
        <v>5</v>
      </c>
      <c r="B17" s="47">
        <v>0</v>
      </c>
      <c r="C17" s="45">
        <f t="shared" si="0"/>
        <v>0</v>
      </c>
      <c r="D17" s="47">
        <v>0</v>
      </c>
      <c r="E17" s="45">
        <f t="shared" si="1"/>
        <v>0</v>
      </c>
    </row>
    <row r="18" spans="1:5" ht="14.4" x14ac:dyDescent="0.3">
      <c r="A18" s="48" t="s">
        <v>114</v>
      </c>
      <c r="B18" s="49">
        <v>57</v>
      </c>
      <c r="C18" s="45">
        <v>57</v>
      </c>
      <c r="D18" s="49">
        <v>57</v>
      </c>
      <c r="E18" s="50">
        <f>D18</f>
        <v>57</v>
      </c>
    </row>
    <row r="19" spans="1:5" ht="14.4" x14ac:dyDescent="0.3">
      <c r="A19" s="51"/>
      <c r="B19" s="52" t="s">
        <v>115</v>
      </c>
      <c r="C19" s="53">
        <f>SUM(C10:C18)</f>
        <v>141117</v>
      </c>
      <c r="D19" s="52" t="s">
        <v>115</v>
      </c>
      <c r="E19" s="53">
        <f>SUM(E10:E18)</f>
        <v>141117</v>
      </c>
    </row>
    <row r="20" spans="1:5" ht="26.1" customHeight="1" x14ac:dyDescent="0.3">
      <c r="A20" s="150" t="s">
        <v>170</v>
      </c>
      <c r="B20" s="151"/>
      <c r="C20" s="54">
        <v>141117</v>
      </c>
      <c r="D20" s="55" t="s">
        <v>163</v>
      </c>
      <c r="E20" s="56">
        <v>0</v>
      </c>
    </row>
    <row r="21" spans="1:5" ht="26.1" customHeight="1" x14ac:dyDescent="0.3">
      <c r="A21" s="152" t="s">
        <v>146</v>
      </c>
      <c r="B21" s="153"/>
      <c r="C21" s="56">
        <v>0</v>
      </c>
      <c r="D21" s="55" t="s">
        <v>149</v>
      </c>
      <c r="E21" s="56">
        <v>0</v>
      </c>
    </row>
    <row r="22" spans="1:5" ht="26.1" customHeight="1" x14ac:dyDescent="0.3">
      <c r="A22" s="152" t="s">
        <v>116</v>
      </c>
      <c r="B22" s="153"/>
      <c r="C22" s="56">
        <v>0</v>
      </c>
      <c r="D22" s="57" t="s">
        <v>117</v>
      </c>
      <c r="E22" s="56"/>
    </row>
    <row r="23" spans="1:5" ht="41.4" x14ac:dyDescent="0.3">
      <c r="A23" s="152" t="s">
        <v>118</v>
      </c>
      <c r="B23" s="153"/>
      <c r="C23" s="85">
        <f>(C19+C21)-(E20+E21)-E19</f>
        <v>0</v>
      </c>
      <c r="D23" s="88" t="s">
        <v>171</v>
      </c>
      <c r="E23" s="89">
        <v>0</v>
      </c>
    </row>
    <row r="24" spans="1:5" ht="27.6" x14ac:dyDescent="0.3">
      <c r="A24" s="55" t="s">
        <v>119</v>
      </c>
      <c r="B24" s="137"/>
      <c r="C24" s="137"/>
      <c r="D24" s="137"/>
      <c r="E24" s="137"/>
    </row>
    <row r="25" spans="1:5" ht="41.4" x14ac:dyDescent="0.3">
      <c r="A25" s="58" t="s">
        <v>120</v>
      </c>
      <c r="B25" s="160"/>
      <c r="C25" s="160"/>
      <c r="D25" s="160"/>
      <c r="E25" s="160"/>
    </row>
    <row r="26" spans="1:5" ht="37.5" customHeight="1" x14ac:dyDescent="0.3">
      <c r="A26" s="59" t="s">
        <v>121</v>
      </c>
      <c r="B26" s="59" t="s">
        <v>122</v>
      </c>
      <c r="C26" s="59" t="s">
        <v>123</v>
      </c>
      <c r="D26" s="59" t="s">
        <v>124</v>
      </c>
      <c r="E26" s="59" t="s">
        <v>125</v>
      </c>
    </row>
    <row r="27" spans="1:5" ht="14.4" x14ac:dyDescent="0.3">
      <c r="A27" s="70" t="s">
        <v>202</v>
      </c>
      <c r="B27" s="70" t="s">
        <v>203</v>
      </c>
      <c r="C27" s="72" t="s">
        <v>234</v>
      </c>
      <c r="D27" s="72" t="s">
        <v>235</v>
      </c>
      <c r="E27" s="72" t="s">
        <v>182</v>
      </c>
    </row>
    <row r="28" spans="1:5" ht="14.4" x14ac:dyDescent="0.3">
      <c r="A28" s="161" t="s">
        <v>126</v>
      </c>
      <c r="B28" s="161"/>
      <c r="C28" s="161" t="s">
        <v>127</v>
      </c>
      <c r="D28" s="161"/>
      <c r="E28" s="161"/>
    </row>
    <row r="29" spans="1:5" ht="14.4" x14ac:dyDescent="0.3">
      <c r="A29" s="162"/>
      <c r="B29" s="162"/>
      <c r="C29" s="163"/>
      <c r="D29" s="163"/>
      <c r="E29" s="163"/>
    </row>
    <row r="30" spans="1:5" ht="14.4" x14ac:dyDescent="0.3">
      <c r="A30" s="162"/>
      <c r="B30" s="162"/>
      <c r="C30" s="163"/>
      <c r="D30" s="163"/>
      <c r="E30" s="163"/>
    </row>
    <row r="31" spans="1:5" ht="21.75" customHeight="1" x14ac:dyDescent="0.3">
      <c r="A31" s="60"/>
      <c r="B31" s="60"/>
      <c r="C31" s="60"/>
      <c r="D31" s="60"/>
      <c r="E31" s="61"/>
    </row>
    <row r="32" spans="1:5" ht="24.75" customHeight="1" x14ac:dyDescent="0.3">
      <c r="A32" s="62" t="s">
        <v>128</v>
      </c>
      <c r="B32" s="63" t="s">
        <v>183</v>
      </c>
      <c r="C32" s="62" t="s">
        <v>129</v>
      </c>
      <c r="D32" s="164" t="s">
        <v>184</v>
      </c>
      <c r="E32" s="165"/>
    </row>
    <row r="33" spans="1:5" ht="18" customHeight="1" x14ac:dyDescent="0.3">
      <c r="A33" s="62" t="s">
        <v>130</v>
      </c>
      <c r="B33" s="63">
        <v>448554</v>
      </c>
      <c r="C33" s="64" t="s">
        <v>131</v>
      </c>
      <c r="D33" s="154">
        <v>442048</v>
      </c>
      <c r="E33" s="155"/>
    </row>
    <row r="34" spans="1:5" ht="27.6" x14ac:dyDescent="0.3">
      <c r="A34" s="64" t="s">
        <v>132</v>
      </c>
      <c r="B34" s="63" t="s">
        <v>234</v>
      </c>
      <c r="C34" s="64" t="s">
        <v>133</v>
      </c>
      <c r="D34" s="156" t="s">
        <v>236</v>
      </c>
      <c r="E34" s="157"/>
    </row>
    <row r="35" spans="1:5" ht="27.6" x14ac:dyDescent="0.3">
      <c r="A35" s="64" t="s">
        <v>134</v>
      </c>
      <c r="B35" s="92" t="s">
        <v>235</v>
      </c>
      <c r="C35" s="64" t="s">
        <v>135</v>
      </c>
      <c r="D35" s="156" t="s">
        <v>237</v>
      </c>
      <c r="E35" s="157"/>
    </row>
    <row r="36" spans="1:5" ht="25.5" customHeight="1" x14ac:dyDescent="0.3">
      <c r="A36" s="65" t="s">
        <v>136</v>
      </c>
      <c r="B36" s="66" t="s">
        <v>182</v>
      </c>
      <c r="C36" s="65" t="s">
        <v>137</v>
      </c>
      <c r="D36" s="158" t="s">
        <v>185</v>
      </c>
      <c r="E36" s="159"/>
    </row>
    <row r="37" spans="1:5" ht="15" customHeight="1" x14ac:dyDescent="0.3">
      <c r="A37" s="67"/>
      <c r="B37" s="68"/>
      <c r="C37" s="68"/>
      <c r="D37" s="68"/>
      <c r="E37" s="69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4" x14ac:dyDescent="0.3"/>
  <cols>
    <col min="2" max="2" width="11" customWidth="1"/>
    <col min="3" max="3" width="15.5546875" customWidth="1"/>
    <col min="4" max="4" width="22.5546875" customWidth="1"/>
    <col min="5" max="5" width="17.44140625" customWidth="1"/>
    <col min="6" max="6" width="24.5546875" customWidth="1"/>
    <col min="7" max="7" width="22.5546875" customWidth="1"/>
    <col min="8" max="8" width="17.109375" customWidth="1"/>
    <col min="9" max="9" width="14" customWidth="1"/>
    <col min="10" max="11" width="15.44140625" customWidth="1"/>
    <col min="12" max="12" width="16.5546875" customWidth="1"/>
    <col min="13" max="13" width="16.109375" customWidth="1"/>
    <col min="14" max="14" width="14.88671875" customWidth="1"/>
    <col min="15" max="15" width="13.44140625" customWidth="1"/>
    <col min="16" max="16" width="12" customWidth="1"/>
    <col min="17" max="17" width="16.44140625" customWidth="1"/>
    <col min="18" max="18" width="12.5546875" customWidth="1"/>
    <col min="19" max="19" width="20.5546875" bestFit="1" customWidth="1"/>
    <col min="20" max="20" width="22.44140625" bestFit="1" customWidth="1"/>
  </cols>
  <sheetData>
    <row r="1" spans="1:20" ht="18" x14ac:dyDescent="0.3">
      <c r="A1" s="1" t="s">
        <v>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</row>
    <row r="2" spans="1:20" ht="18" x14ac:dyDescent="0.3">
      <c r="A2" s="2" t="s">
        <v>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0" x14ac:dyDescent="0.3">
      <c r="A3" s="76" t="s">
        <v>141</v>
      </c>
      <c r="B3" s="77"/>
      <c r="C3" s="77"/>
      <c r="D3" s="77"/>
      <c r="E3" s="77"/>
      <c r="F3" s="77"/>
      <c r="G3" s="77"/>
      <c r="H3" s="166" t="s">
        <v>142</v>
      </c>
      <c r="I3" s="167"/>
      <c r="J3" s="167"/>
      <c r="K3" s="167"/>
      <c r="L3" s="167"/>
      <c r="M3" s="167"/>
      <c r="N3" s="167"/>
      <c r="O3" s="167"/>
      <c r="P3" s="167"/>
      <c r="Q3" s="167"/>
      <c r="R3" s="168"/>
      <c r="S3" s="82"/>
      <c r="T3" s="78"/>
    </row>
    <row r="4" spans="1:20" ht="41.4" x14ac:dyDescent="0.3">
      <c r="A4" s="79" t="s">
        <v>4</v>
      </c>
      <c r="B4" s="10" t="s">
        <v>143</v>
      </c>
      <c r="C4" s="10" t="s">
        <v>0</v>
      </c>
      <c r="D4" s="10" t="s">
        <v>157</v>
      </c>
      <c r="E4" s="10" t="s">
        <v>144</v>
      </c>
      <c r="F4" s="10" t="s">
        <v>156</v>
      </c>
      <c r="G4" s="10" t="s">
        <v>155</v>
      </c>
      <c r="H4" s="10" t="s">
        <v>145</v>
      </c>
      <c r="I4" s="10" t="s">
        <v>146</v>
      </c>
      <c r="J4" s="10" t="s">
        <v>147</v>
      </c>
      <c r="K4" s="10" t="s">
        <v>148</v>
      </c>
      <c r="L4" s="10" t="s">
        <v>153</v>
      </c>
      <c r="M4" s="10" t="s">
        <v>149</v>
      </c>
      <c r="N4" s="10" t="s">
        <v>150</v>
      </c>
      <c r="O4" s="10" t="s">
        <v>151</v>
      </c>
      <c r="P4" s="10" t="s">
        <v>165</v>
      </c>
      <c r="Q4" s="10" t="s">
        <v>152</v>
      </c>
      <c r="R4" s="10" t="s">
        <v>166</v>
      </c>
      <c r="S4" s="10" t="s">
        <v>162</v>
      </c>
      <c r="T4" s="83" t="s">
        <v>154</v>
      </c>
    </row>
    <row r="5" spans="1:20" x14ac:dyDescent="0.3">
      <c r="A5" s="80">
        <v>1</v>
      </c>
      <c r="B5" s="93" t="s">
        <v>217</v>
      </c>
      <c r="C5" s="93" t="s">
        <v>218</v>
      </c>
      <c r="D5" s="84" t="s">
        <v>232</v>
      </c>
      <c r="E5" s="84" t="s">
        <v>233</v>
      </c>
      <c r="F5" s="97" t="s">
        <v>208</v>
      </c>
      <c r="G5" s="84" t="s">
        <v>231</v>
      </c>
      <c r="H5" s="90">
        <v>0</v>
      </c>
      <c r="I5" s="90">
        <v>2700</v>
      </c>
      <c r="J5" s="90">
        <v>0</v>
      </c>
      <c r="K5" s="90">
        <v>0</v>
      </c>
      <c r="L5" s="90">
        <v>0</v>
      </c>
      <c r="M5" s="90">
        <v>0</v>
      </c>
      <c r="N5" s="90">
        <v>0</v>
      </c>
      <c r="O5" s="90">
        <v>0</v>
      </c>
      <c r="P5" s="23">
        <f>SUM(H5:O5)</f>
        <v>2700</v>
      </c>
      <c r="Q5" s="90">
        <v>0</v>
      </c>
      <c r="R5" s="23">
        <v>2700</v>
      </c>
      <c r="S5" s="81" t="s">
        <v>196</v>
      </c>
      <c r="T5" s="84" t="s">
        <v>200</v>
      </c>
    </row>
  </sheetData>
  <mergeCells count="1">
    <mergeCell ref="H3:R3"/>
  </mergeCells>
  <conditionalFormatting sqref="G5">
    <cfRule type="duplicateValues" dxfId="10" priority="1"/>
    <cfRule type="duplicateValues" dxfId="9" priority="2"/>
  </conditionalFormatting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Z11"/>
  <sheetViews>
    <sheetView showGridLines="0" zoomScaleNormal="100" workbookViewId="0">
      <selection activeCell="D5" sqref="D5"/>
    </sheetView>
  </sheetViews>
  <sheetFormatPr defaultColWidth="8.5546875" defaultRowHeight="13.8" x14ac:dyDescent="0.3"/>
  <cols>
    <col min="1" max="1" width="8.5546875" style="26"/>
    <col min="2" max="2" width="15.5546875" style="26" customWidth="1"/>
    <col min="3" max="5" width="18.88671875" style="26" customWidth="1"/>
    <col min="6" max="6" width="19.5546875" style="26" customWidth="1"/>
    <col min="7" max="7" width="21" style="26" customWidth="1"/>
    <col min="8" max="8" width="23" style="26" customWidth="1"/>
    <col min="9" max="10" width="16" style="26" customWidth="1"/>
    <col min="11" max="11" width="14.88671875" style="26" customWidth="1"/>
    <col min="12" max="12" width="17.44140625" style="26" customWidth="1"/>
    <col min="13" max="13" width="18.5546875" style="26" customWidth="1"/>
    <col min="14" max="14" width="17.88671875" style="26" customWidth="1"/>
    <col min="15" max="15" width="17.109375" style="26" customWidth="1"/>
    <col min="16" max="18" width="17.44140625" style="26" customWidth="1"/>
    <col min="19" max="19" width="20.109375" style="26" customWidth="1"/>
    <col min="20" max="20" width="20.5546875" style="26" customWidth="1"/>
    <col min="21" max="25" width="16" style="26" customWidth="1"/>
    <col min="26" max="26" width="70.44140625" style="26" customWidth="1"/>
    <col min="27" max="16384" width="8.5546875" style="26"/>
  </cols>
  <sheetData>
    <row r="1" spans="1:26" ht="18" x14ac:dyDescent="0.3">
      <c r="A1" s="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28"/>
    </row>
    <row r="2" spans="1:26" ht="15.6" x14ac:dyDescent="0.3">
      <c r="A2" s="3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8"/>
    </row>
    <row r="3" spans="1:26" x14ac:dyDescent="0.3">
      <c r="A3" s="29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5"/>
      <c r="N3" s="30"/>
      <c r="O3" s="30"/>
      <c r="P3" s="27"/>
      <c r="Q3" s="27"/>
      <c r="R3" s="27"/>
      <c r="S3" s="30"/>
      <c r="T3" s="30"/>
      <c r="U3" s="30"/>
      <c r="V3" s="30"/>
      <c r="W3" s="30"/>
      <c r="X3" s="30"/>
      <c r="Y3" s="30"/>
      <c r="Z3" s="31"/>
    </row>
    <row r="4" spans="1:26" ht="41.4" x14ac:dyDescent="0.3">
      <c r="A4" s="8" t="s">
        <v>4</v>
      </c>
      <c r="B4" s="9" t="s">
        <v>87</v>
      </c>
      <c r="C4" s="9" t="s">
        <v>86</v>
      </c>
      <c r="D4" s="10" t="s">
        <v>24</v>
      </c>
      <c r="E4" s="10" t="s">
        <v>85</v>
      </c>
      <c r="F4" s="10" t="s">
        <v>88</v>
      </c>
      <c r="G4" s="10" t="s">
        <v>178</v>
      </c>
      <c r="H4" s="10" t="s">
        <v>89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78</v>
      </c>
      <c r="S4" s="9" t="s">
        <v>79</v>
      </c>
      <c r="T4" s="9" t="s">
        <v>80</v>
      </c>
      <c r="U4" s="9" t="s">
        <v>81</v>
      </c>
      <c r="V4" s="9"/>
      <c r="W4" s="9"/>
      <c r="X4" s="135" t="s">
        <v>242</v>
      </c>
      <c r="Y4" s="86" t="s">
        <v>169</v>
      </c>
      <c r="Z4" s="9" t="s">
        <v>34</v>
      </c>
    </row>
    <row r="5" spans="1:26" ht="24" x14ac:dyDescent="0.3">
      <c r="A5" s="129">
        <v>1</v>
      </c>
      <c r="B5" s="120" t="s">
        <v>217</v>
      </c>
      <c r="C5" s="120" t="s">
        <v>218</v>
      </c>
      <c r="D5" s="119" t="s">
        <v>231</v>
      </c>
      <c r="E5" s="121">
        <v>45751</v>
      </c>
      <c r="F5" s="119" t="s">
        <v>232</v>
      </c>
      <c r="G5" s="119" t="s">
        <v>233</v>
      </c>
      <c r="H5" s="130" t="s">
        <v>208</v>
      </c>
      <c r="I5" s="120" t="s">
        <v>222</v>
      </c>
      <c r="J5" s="120" t="s">
        <v>225</v>
      </c>
      <c r="K5" s="120" t="s">
        <v>240</v>
      </c>
      <c r="L5" s="120">
        <v>33260885</v>
      </c>
      <c r="M5" s="127">
        <v>44468</v>
      </c>
      <c r="N5" s="128">
        <v>52060</v>
      </c>
      <c r="O5" s="128">
        <v>2700</v>
      </c>
      <c r="P5" s="131" t="s">
        <v>209</v>
      </c>
      <c r="Q5" s="133">
        <v>44747</v>
      </c>
      <c r="R5" s="132">
        <v>2700</v>
      </c>
      <c r="S5" s="132">
        <v>0</v>
      </c>
      <c r="T5" s="132">
        <v>0</v>
      </c>
      <c r="U5" s="134">
        <f>R5-S5</f>
        <v>2700</v>
      </c>
      <c r="V5" s="134">
        <v>2070.7399999999998</v>
      </c>
      <c r="W5" s="134">
        <f>U5-V5</f>
        <v>629.26000000000022</v>
      </c>
      <c r="X5" s="134" t="s">
        <v>241</v>
      </c>
      <c r="Y5" s="124" t="s">
        <v>207</v>
      </c>
      <c r="Z5" s="126" t="s">
        <v>213</v>
      </c>
    </row>
    <row r="6" spans="1:26" ht="14.4" x14ac:dyDescent="0.3">
      <c r="C6" s="26" t="s">
        <v>244</v>
      </c>
      <c r="D6" s="169" t="s">
        <v>243</v>
      </c>
      <c r="Z6" s="117"/>
    </row>
    <row r="9" spans="1:26" x14ac:dyDescent="0.3">
      <c r="S9" s="170">
        <f>V5</f>
        <v>2070.7399999999998</v>
      </c>
      <c r="T9" s="170">
        <f>R5</f>
        <v>2700</v>
      </c>
    </row>
    <row r="10" spans="1:26" x14ac:dyDescent="0.3">
      <c r="S10" s="170">
        <f>W5</f>
        <v>629.26000000000022</v>
      </c>
      <c r="T10" s="170"/>
    </row>
    <row r="11" spans="1:26" x14ac:dyDescent="0.3">
      <c r="S11" s="170">
        <f>SUM(S9:S10)</f>
        <v>2700</v>
      </c>
      <c r="T11" s="170">
        <f>SUM(T9:T10)</f>
        <v>2700</v>
      </c>
    </row>
  </sheetData>
  <conditionalFormatting sqref="D5">
    <cfRule type="duplicateValues" dxfId="8" priority="13"/>
    <cfRule type="duplicateValues" dxfId="7" priority="14"/>
  </conditionalFormatting>
  <conditionalFormatting sqref="J5">
    <cfRule type="duplicateValues" dxfId="6" priority="5"/>
  </conditionalFormatting>
  <conditionalFormatting sqref="L5">
    <cfRule type="duplicateValues" dxfId="5" priority="4"/>
  </conditionalFormatting>
  <conditionalFormatting sqref="D6">
    <cfRule type="duplicateValues" dxfId="4" priority="1"/>
  </conditionalFormatting>
  <conditionalFormatting sqref="D6">
    <cfRule type="duplicateValues" dxfId="3" priority="2"/>
  </conditionalFormatting>
  <conditionalFormatting sqref="D6">
    <cfRule type="duplicateValues" dxfId="2" priority="3"/>
  </conditionalFormatting>
  <dataValidations count="2">
    <dataValidation type="list" allowBlank="1" showInputMessage="1" showErrorMessage="1" sqref="P5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Y5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4F4B8-E747-4292-BF3F-B9A04A7B6DD1}">
  <dimension ref="A1"/>
  <sheetViews>
    <sheetView topLeftCell="A33" workbookViewId="0">
      <selection activeCell="B29" sqref="B29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1F729-F3B8-4D36-AA90-F05310CE72FE}">
  <dimension ref="A1"/>
  <sheetViews>
    <sheetView tabSelected="1" workbookViewId="0">
      <selection activeCell="B55" sqref="B55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6"/>
  <sheetViews>
    <sheetView showGridLines="0" zoomScaleNormal="100" workbookViewId="0"/>
  </sheetViews>
  <sheetFormatPr defaultColWidth="8.5546875" defaultRowHeight="13.8" x14ac:dyDescent="0.3"/>
  <cols>
    <col min="1" max="1" width="10" style="95" customWidth="1"/>
    <col min="2" max="2" width="8.5546875" style="95"/>
    <col min="3" max="3" width="12" style="95" customWidth="1"/>
    <col min="4" max="7" width="10.5546875" style="95" customWidth="1"/>
    <col min="8" max="8" width="15.44140625" style="95" customWidth="1"/>
    <col min="9" max="9" width="8.88671875" style="95" customWidth="1"/>
    <col min="10" max="10" width="8.5546875" style="95"/>
    <col min="11" max="11" width="8.88671875" style="95" customWidth="1"/>
    <col min="12" max="12" width="8.5546875" style="95"/>
    <col min="13" max="13" width="11.44140625" style="95" customWidth="1"/>
    <col min="14" max="17" width="8.88671875" style="95" customWidth="1"/>
    <col min="18" max="18" width="8.5546875" style="95" customWidth="1"/>
    <col min="19" max="19" width="13.88671875" style="95" customWidth="1"/>
    <col min="20" max="21" width="8.5546875" style="95" customWidth="1"/>
    <col min="22" max="22" width="8.88671875" style="95" customWidth="1"/>
    <col min="23" max="23" width="8.5546875" style="95" customWidth="1"/>
    <col min="24" max="24" width="12.5546875" style="95" bestFit="1" customWidth="1"/>
    <col min="25" max="25" width="16.109375" style="95" customWidth="1"/>
    <col min="26" max="26" width="13" style="96" bestFit="1" customWidth="1"/>
    <col min="27" max="30" width="8.88671875" style="95" customWidth="1"/>
    <col min="31" max="31" width="8.5546875" style="95" customWidth="1"/>
    <col min="32" max="33" width="8.88671875" style="95" customWidth="1"/>
    <col min="34" max="34" width="10.5546875" style="95" customWidth="1"/>
    <col min="35" max="39" width="8.88671875" style="95" customWidth="1"/>
    <col min="40" max="40" width="10.44140625" style="95" customWidth="1"/>
    <col min="41" max="44" width="8.88671875" style="95" customWidth="1"/>
    <col min="45" max="45" width="8.88671875" style="95" bestFit="1" customWidth="1"/>
    <col min="46" max="46" width="8.5546875" style="95"/>
    <col min="47" max="47" width="14" style="95" customWidth="1"/>
    <col min="48" max="52" width="8.5546875" style="95" customWidth="1"/>
    <col min="53" max="53" width="8.88671875" style="95" customWidth="1"/>
    <col min="54" max="54" width="18.44140625" style="95" customWidth="1"/>
    <col min="55" max="55" width="25.88671875" style="95" bestFit="1" customWidth="1"/>
    <col min="56" max="56" width="14.5546875" style="95" customWidth="1"/>
    <col min="57" max="57" width="20" style="95" customWidth="1"/>
    <col min="58" max="58" width="21.5546875" style="95" customWidth="1"/>
    <col min="59" max="59" width="21" style="95" customWidth="1"/>
    <col min="60" max="60" width="22.44140625" style="95" customWidth="1"/>
    <col min="61" max="61" width="14.44140625" style="95" customWidth="1"/>
    <col min="62" max="62" width="28.88671875" style="95" customWidth="1"/>
    <col min="63" max="63" width="20.5546875" style="95" customWidth="1"/>
    <col min="64" max="64" width="79.109375" style="95" customWidth="1"/>
    <col min="65" max="16384" width="8.5546875" style="95"/>
  </cols>
  <sheetData>
    <row r="1" spans="1:64" s="26" customFormat="1" ht="17.100000000000001" customHeight="1" x14ac:dyDescent="0.3">
      <c r="A1" s="100" t="s">
        <v>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2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3"/>
      <c r="BI1" s="101"/>
      <c r="BJ1" s="101"/>
      <c r="BK1" s="101"/>
      <c r="BL1" s="104"/>
    </row>
    <row r="2" spans="1:64" s="26" customFormat="1" ht="15" customHeight="1" x14ac:dyDescent="0.3">
      <c r="A2" s="105" t="s">
        <v>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7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8"/>
      <c r="BI2" s="106"/>
      <c r="BJ2" s="106"/>
      <c r="BK2" s="106"/>
      <c r="BL2" s="109"/>
    </row>
    <row r="3" spans="1:64" s="26" customFormat="1" x14ac:dyDescent="0.3">
      <c r="A3" s="110" t="s">
        <v>214</v>
      </c>
      <c r="B3" s="111"/>
      <c r="C3" s="111"/>
      <c r="D3" s="112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2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3"/>
      <c r="BI3" s="111"/>
      <c r="BJ3" s="111"/>
      <c r="BK3" s="111"/>
      <c r="BL3" s="114"/>
    </row>
    <row r="4" spans="1:64" s="26" customFormat="1" x14ac:dyDescent="0.3">
      <c r="A4" s="110" t="s">
        <v>215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2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3"/>
      <c r="BI4" s="111"/>
      <c r="BJ4" s="111"/>
      <c r="BK4" s="111"/>
      <c r="BL4" s="114"/>
    </row>
    <row r="5" spans="1:64" ht="38.4" customHeight="1" x14ac:dyDescent="0.3">
      <c r="A5" s="12" t="s">
        <v>4</v>
      </c>
      <c r="B5" s="12" t="s">
        <v>6</v>
      </c>
      <c r="C5" s="12" t="s">
        <v>5</v>
      </c>
      <c r="D5" s="12" t="s">
        <v>104</v>
      </c>
      <c r="E5" s="12" t="s">
        <v>103</v>
      </c>
      <c r="F5" s="12" t="s">
        <v>35</v>
      </c>
      <c r="G5" s="12" t="s">
        <v>1</v>
      </c>
      <c r="H5" s="12" t="s">
        <v>0</v>
      </c>
      <c r="I5" s="12" t="s">
        <v>36</v>
      </c>
      <c r="J5" s="12" t="s">
        <v>173</v>
      </c>
      <c r="K5" s="12" t="s">
        <v>37</v>
      </c>
      <c r="L5" s="12" t="s">
        <v>38</v>
      </c>
      <c r="M5" s="12" t="s">
        <v>39</v>
      </c>
      <c r="N5" s="12" t="s">
        <v>40</v>
      </c>
      <c r="O5" s="12" t="s">
        <v>25</v>
      </c>
      <c r="P5" s="12" t="s">
        <v>41</v>
      </c>
      <c r="Q5" s="12" t="s">
        <v>42</v>
      </c>
      <c r="R5" s="12" t="s">
        <v>43</v>
      </c>
      <c r="S5" s="12" t="s">
        <v>44</v>
      </c>
      <c r="T5" s="12" t="s">
        <v>45</v>
      </c>
      <c r="U5" s="12" t="s">
        <v>46</v>
      </c>
      <c r="V5" s="12" t="s">
        <v>47</v>
      </c>
      <c r="W5" s="12" t="s">
        <v>48</v>
      </c>
      <c r="X5" s="12" t="s">
        <v>49</v>
      </c>
      <c r="Y5" s="12" t="s">
        <v>50</v>
      </c>
      <c r="Z5" s="94" t="s">
        <v>51</v>
      </c>
      <c r="AA5" s="12" t="s">
        <v>52</v>
      </c>
      <c r="AB5" s="12" t="s">
        <v>53</v>
      </c>
      <c r="AC5" s="12" t="s">
        <v>54</v>
      </c>
      <c r="AD5" s="12" t="s">
        <v>55</v>
      </c>
      <c r="AE5" s="12" t="s">
        <v>56</v>
      </c>
      <c r="AF5" s="12" t="s">
        <v>57</v>
      </c>
      <c r="AG5" s="12" t="s">
        <v>58</v>
      </c>
      <c r="AH5" s="12" t="s">
        <v>59</v>
      </c>
      <c r="AI5" s="12" t="s">
        <v>174</v>
      </c>
      <c r="AJ5" s="12" t="s">
        <v>60</v>
      </c>
      <c r="AK5" s="12" t="s">
        <v>61</v>
      </c>
      <c r="AL5" s="12" t="s">
        <v>175</v>
      </c>
      <c r="AM5" s="12" t="s">
        <v>176</v>
      </c>
      <c r="AN5" s="12" t="s">
        <v>62</v>
      </c>
      <c r="AO5" s="12" t="s">
        <v>63</v>
      </c>
      <c r="AP5" s="12" t="s">
        <v>64</v>
      </c>
      <c r="AQ5" s="12" t="s">
        <v>65</v>
      </c>
      <c r="AR5" s="12" t="s">
        <v>177</v>
      </c>
      <c r="AS5" s="118" t="s">
        <v>66</v>
      </c>
      <c r="AT5" s="118" t="s">
        <v>67</v>
      </c>
      <c r="AU5" s="118" t="s">
        <v>68</v>
      </c>
      <c r="AV5" s="12" t="s">
        <v>69</v>
      </c>
      <c r="AW5" s="12" t="s">
        <v>70</v>
      </c>
      <c r="AX5" s="12" t="s">
        <v>71</v>
      </c>
      <c r="AY5" s="12" t="s">
        <v>72</v>
      </c>
      <c r="AZ5" s="12" t="s">
        <v>73</v>
      </c>
      <c r="BA5" s="12" t="s">
        <v>74</v>
      </c>
      <c r="BB5" s="13" t="s">
        <v>138</v>
      </c>
      <c r="BC5" s="13" t="s">
        <v>167</v>
      </c>
      <c r="BD5" s="13" t="s">
        <v>179</v>
      </c>
      <c r="BE5" s="13" t="s">
        <v>83</v>
      </c>
      <c r="BF5" s="91" t="s">
        <v>199</v>
      </c>
      <c r="BG5" s="13" t="s">
        <v>168</v>
      </c>
      <c r="BH5" s="13" t="s">
        <v>181</v>
      </c>
      <c r="BI5" s="13" t="s">
        <v>82</v>
      </c>
      <c r="BJ5" s="13" t="s">
        <v>180</v>
      </c>
      <c r="BK5" s="13" t="s">
        <v>101</v>
      </c>
      <c r="BL5" s="13" t="s">
        <v>75</v>
      </c>
    </row>
    <row r="6" spans="1:64" ht="48" x14ac:dyDescent="0.3">
      <c r="A6" s="115">
        <v>1</v>
      </c>
      <c r="B6" s="120" t="s">
        <v>216</v>
      </c>
      <c r="C6" s="120" t="s">
        <v>204</v>
      </c>
      <c r="D6" s="120" t="s">
        <v>188</v>
      </c>
      <c r="E6" s="120" t="s">
        <v>189</v>
      </c>
      <c r="F6" s="120" t="s">
        <v>186</v>
      </c>
      <c r="G6" s="120" t="s">
        <v>217</v>
      </c>
      <c r="H6" s="120" t="s">
        <v>218</v>
      </c>
      <c r="I6" s="120">
        <v>91036</v>
      </c>
      <c r="J6" s="120" t="s">
        <v>219</v>
      </c>
      <c r="K6" s="120">
        <v>91036</v>
      </c>
      <c r="L6" s="120" t="s">
        <v>220</v>
      </c>
      <c r="M6" s="120" t="s">
        <v>221</v>
      </c>
      <c r="N6" s="120">
        <v>152492</v>
      </c>
      <c r="O6" s="120" t="s">
        <v>222</v>
      </c>
      <c r="P6" s="120">
        <v>205208</v>
      </c>
      <c r="Q6" s="120" t="s">
        <v>223</v>
      </c>
      <c r="R6" s="120" t="s">
        <v>224</v>
      </c>
      <c r="S6" s="120" t="s">
        <v>225</v>
      </c>
      <c r="T6" s="120" t="s">
        <v>226</v>
      </c>
      <c r="U6" s="120" t="s">
        <v>227</v>
      </c>
      <c r="V6" s="120">
        <v>0</v>
      </c>
      <c r="W6" s="120" t="s">
        <v>228</v>
      </c>
      <c r="X6" s="120">
        <v>33260885</v>
      </c>
      <c r="Y6" s="120" t="s">
        <v>190</v>
      </c>
      <c r="Z6" s="127">
        <v>44468</v>
      </c>
      <c r="AA6" s="128">
        <v>52060</v>
      </c>
      <c r="AB6" s="120" t="s">
        <v>192</v>
      </c>
      <c r="AC6" s="120">
        <v>24</v>
      </c>
      <c r="AD6" s="120">
        <v>2</v>
      </c>
      <c r="AE6" s="120" t="s">
        <v>229</v>
      </c>
      <c r="AF6" s="128">
        <v>2542</v>
      </c>
      <c r="AG6" s="128">
        <v>2700</v>
      </c>
      <c r="AH6" s="120" t="s">
        <v>191</v>
      </c>
      <c r="AI6" s="128">
        <v>49989.26</v>
      </c>
      <c r="AJ6" s="128">
        <v>12582</v>
      </c>
      <c r="AK6" s="128">
        <v>62571.26</v>
      </c>
      <c r="AL6" s="128">
        <v>2070.7399999999998</v>
      </c>
      <c r="AM6" s="128">
        <v>0</v>
      </c>
      <c r="AN6" s="128">
        <v>2070.7399999999998</v>
      </c>
      <c r="AO6" s="128">
        <v>2070.7399999999998</v>
      </c>
      <c r="AP6" s="128">
        <v>0</v>
      </c>
      <c r="AQ6" s="128">
        <v>2070.7399999999998</v>
      </c>
      <c r="AR6" s="120">
        <v>44</v>
      </c>
      <c r="AS6" s="120">
        <v>547</v>
      </c>
      <c r="AT6" s="120" t="s">
        <v>193</v>
      </c>
      <c r="AU6" s="127">
        <v>45287</v>
      </c>
      <c r="AV6" s="119"/>
      <c r="AW6" s="119"/>
      <c r="AX6" s="115"/>
      <c r="AY6" s="120"/>
      <c r="AZ6" s="119"/>
      <c r="BA6" s="116"/>
      <c r="BB6" s="121">
        <v>45751</v>
      </c>
      <c r="BC6" s="122" t="s">
        <v>205</v>
      </c>
      <c r="BD6" s="119" t="s">
        <v>197</v>
      </c>
      <c r="BE6" s="119" t="s">
        <v>194</v>
      </c>
      <c r="BF6" s="123" t="s">
        <v>195</v>
      </c>
      <c r="BG6" s="124" t="s">
        <v>207</v>
      </c>
      <c r="BH6" s="125"/>
      <c r="BI6" s="119" t="s">
        <v>198</v>
      </c>
      <c r="BJ6" s="119" t="s">
        <v>230</v>
      </c>
      <c r="BK6" s="125">
        <v>2700</v>
      </c>
      <c r="BL6" s="126" t="s">
        <v>213</v>
      </c>
    </row>
  </sheetData>
  <conditionalFormatting sqref="S1:S1048576">
    <cfRule type="duplicateValues" dxfId="1" priority="1"/>
  </conditionalFormatting>
  <conditionalFormatting sqref="X1:X1048576">
    <cfRule type="duplicateValues" dxfId="0" priority="2"/>
  </conditionalFormatting>
  <dataValidations count="5">
    <dataValidation type="list" allowBlank="1" showInputMessage="1" showErrorMessage="1" sqref="BI6" xr:uid="{397AEF20-539F-495D-9959-D5A621024D50}">
      <formula1>"Yes,No,NA"</formula1>
    </dataValidation>
    <dataValidation type="list" allowBlank="1" showInputMessage="1" showErrorMessage="1" sqref="BD6" xr:uid="{F030BC52-3C1A-40BB-A75B-95D9751284BF}">
      <formula1>"Visited,Not Visited"</formula1>
    </dataValidation>
    <dataValidation type="list" allowBlank="1" showInputMessage="1" showErrorMessage="1" sqref="BE6" xr:uid="{453790B9-7B1D-4ADC-BACF-01326174E963}">
      <formula1>"Borrower,Borrower Not Available,Borrower Migrated,Borrower Family Member"</formula1>
    </dataValidation>
    <dataValidation type="list" allowBlank="1" showInputMessage="1" showErrorMessage="1" sqref="BG6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3" t="s">
        <v>90</v>
      </c>
    </row>
    <row r="2" spans="1:1" x14ac:dyDescent="0.3">
      <c r="A2" s="24" t="s">
        <v>92</v>
      </c>
    </row>
    <row r="3" spans="1:1" x14ac:dyDescent="0.3">
      <c r="A3" s="24" t="s">
        <v>93</v>
      </c>
    </row>
    <row r="4" spans="1:1" x14ac:dyDescent="0.3">
      <c r="A4" s="24" t="s">
        <v>99</v>
      </c>
    </row>
    <row r="5" spans="1:1" x14ac:dyDescent="0.3">
      <c r="A5" s="24" t="s">
        <v>100</v>
      </c>
    </row>
    <row r="6" spans="1:1" x14ac:dyDescent="0.3">
      <c r="A6" s="24" t="s">
        <v>94</v>
      </c>
    </row>
    <row r="7" spans="1:1" x14ac:dyDescent="0.3">
      <c r="A7" s="24" t="s">
        <v>95</v>
      </c>
    </row>
    <row r="8" spans="1:1" x14ac:dyDescent="0.3">
      <c r="A8" s="24" t="s">
        <v>96</v>
      </c>
    </row>
    <row r="9" spans="1:1" x14ac:dyDescent="0.3">
      <c r="A9" s="24" t="s">
        <v>97</v>
      </c>
    </row>
    <row r="10" spans="1:1" x14ac:dyDescent="0.3">
      <c r="A10" s="24" t="s">
        <v>98</v>
      </c>
    </row>
    <row r="11" spans="1:1" x14ac:dyDescent="0.3">
      <c r="A11" s="2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Fraud Investigation Report</vt:lpstr>
      <vt:lpstr>Physical Cash</vt:lpstr>
      <vt:lpstr>Staff Cash Embezzlement</vt:lpstr>
      <vt:lpstr>Borrower Wise Details</vt:lpstr>
      <vt:lpstr>Sheet1</vt:lpstr>
      <vt:lpstr>Sheet2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2023-06-09T13:28:17Z</cp:lastPrinted>
  <dcterms:created xsi:type="dcterms:W3CDTF">2023-04-07T11:05:50Z</dcterms:created>
  <dcterms:modified xsi:type="dcterms:W3CDTF">2025-07-18T05:13:30Z</dcterms:modified>
</cp:coreProperties>
</file>