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"/>
    </mc:Choice>
  </mc:AlternateContent>
  <xr:revisionPtr revIDLastSave="0" documentId="13_ncr:1_{82E41332-F921-43F9-A9B6-DB6FF3190C1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0" i="20" l="1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<sst xmlns="http://schemas.openxmlformats.org/spreadsheetml/2006/main" count="379" uniqueCount="300">
  <si>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</si>
  <si>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</si>
  <si>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</si>
  <si>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</si>
  <si>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</si>
  <si>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</si>
  <si>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</si>
  <si>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</si>
  <si>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</si>
  <si>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</si>
  <si>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</si>
  <si>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</si>
  <si>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</si>
  <si>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</si>
  <si>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</si>
  <si>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</si>
  <si>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</si>
  <si>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</si>
  <si>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</si>
  <si>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</si>
  <si>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</si>
  <si>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</si>
  <si>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</si>
  <si>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</si>
  <si>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</si>
  <si>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</si>
  <si>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</si>
  <si>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</si>
  <si>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</si>
  <si>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</si>
  <si>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</si>
  <si>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</si>
  <si>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</si>
  <si>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</si>
  <si>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</si>
  <si>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</si>
  <si>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</si>
  <si>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</si>
  <si>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</si>
  <si>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</si>
  <si>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</si>
  <si>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</si>
  <si>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</si>
  <si>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</si>
  <si>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</si>
  <si>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</si>
  <si>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</si>
  <si>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</si>
  <si>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</si>
  <si>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</si>
  <si>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</si>
  <si>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</si>
  <si>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</si>
  <si>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</si>
  <si>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</si>
  <si>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</si>
  <si>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</si>
  <si>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</si>
  <si>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</si>
  <si>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</si>
  <si>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</si>
  <si>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</si>
  <si>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</si>
  <si>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</si>
  <si>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</si>
  <si>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</si>
  <si>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</si>
  <si>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</si>
  <si>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</si>
  <si>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</si>
  <si>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</si>
  <si>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</si>
  <si>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</si>
  <si>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</si>
  <si>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</si>
  <si>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</si>
  <si>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</si>
  <si>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</si>
  <si>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</si>
  <si>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</si>
  <si>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</si>
  <si>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</si>
  <si>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</si>
  <si>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</si>
  <si>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</si>
  <si>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</si>
  <si>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</si>
  <si>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</si>
  <si>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</si>
  <si>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</si>
  <si>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</si>
  <si>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</si>
  <si>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</si>
  <si>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</si>
  <si>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</si>
  <si>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</si>
  <si>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</si>
  <si>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</si>
  <si>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</si>
  <si>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</si>
  <si>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</si>
  <si>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</si>
  <si>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</si>
  <si>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</si>
  <si>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</si>
  <si>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</si>
  <si>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</si>
  <si>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</si>
  <si>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</si>
  <si>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</si>
  <si>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</si>
  <si>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</si>
  <si>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</si>
  <si>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</si>
  <si>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</si>
  <si>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</si>
  <si>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</si>
  <si>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</si>
  <si>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</si>
  <si>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</si>
  <si>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</si>
  <si>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</si>
  <si>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</si>
  <si>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</si>
  <si>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</si>
  <si>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</si>
  <si>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</si>
  <si>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</si>
  <si>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</si>
  <si>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</si>
  <si>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</si>
  <si>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</si>
  <si>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</si>
  <si>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</si>
  <si>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</si>
  <si>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</si>
  <si>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</si>
  <si>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</si>
  <si>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</si>
  <si>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</si>
  <si>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</si>
  <si>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</si>
  <si>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</si>
  <si>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</si>
  <si>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</si>
  <si>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</si>
  <si>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</si>
  <si>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</si>
  <si>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</si>
  <si>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</si>
  <si>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</si>
  <si>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</si>
  <si>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</si>
  <si>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</si>
  <si>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</si>
  <si>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</si>
  <si>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</si>
  <si>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</si>
  <si>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</si>
  <si>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</si>
  <si>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</si>
  <si>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</si>
  <si>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</si>
  <si>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</si>
  <si>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</si>
  <si>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</si>
  <si>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</si>
  <si>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</si>
  <si>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</si>
  <si>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</si>
  <si>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</si>
  <si>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</si>
  <si>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</si>
  <si>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</si>
  <si>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</si>
  <si>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</si>
  <si>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</si>
  <si>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</si>
  <si>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</si>
  <si>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</si>
  <si>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</si>
  <si>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</si>
  <si>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</si>
  <si>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</si>
  <si>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</si>
  <si>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</si>
  <si>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</si>
  <si>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</si>
  <si>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</si>
  <si>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</si>
  <si>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</si>
  <si>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</si>
  <si>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</si>
  <si>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</si>
  <si>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</si>
  <si>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</si>
  <si>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</si>
  <si>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</si>
  <si>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</si>
  <si>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</si>
  <si>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</si>
  <si>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</si>
  <si>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</si>
  <si>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</si>
  <si>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</si>
  <si>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</si>
  <si>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</si>
  <si>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</si>
  <si>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</si>
  <si>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</si>
  <si>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</si>
  <si>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</si>
  <si>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</si>
  <si>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</si>
  <si>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</si>
  <si>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</si>
  <si>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</si>
  <si>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</si>
  <si>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</si>
  <si>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</si>
  <si>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</si>
  <si>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</si>
  <si>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</si>
  <si>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</si>
  <si>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</si>
  <si>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</si>
  <si>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</si>
  <si>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</si>
  <si>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</si>
  <si>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</si>
  <si>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</si>
  <si>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</si>
  <si>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</si>
  <si>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</si>
  <si>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</si>
  <si>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</si>
  <si>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</si>
  <si>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</si>
  <si>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</si>
  <si>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</si>
  <si>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</si>
  <si>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</si>
  <si>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</si>
  <si>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</si>
  <si>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</si>
  <si>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Reporting Time : Monday, December 22, 2025 4:09 PM</t>
  </si>
  <si>
    <t>North</t>
  </si>
  <si>
    <t>Bihar-2</t>
  </si>
  <si>
    <t>Gaya</t>
  </si>
  <si>
    <t>Rajgir</t>
  </si>
  <si>
    <t>Ashthawan</t>
  </si>
  <si>
    <t>BH3564</t>
  </si>
  <si>
    <t>bihar sharif</t>
  </si>
  <si>
    <t>SF0095862</t>
  </si>
  <si>
    <t>Nitish Kumar</t>
  </si>
  <si>
    <t>aDDAPAR</t>
  </si>
  <si>
    <t>620040 C3 KHAIRUN NISHA AADA SHALEMPUR222222 C3 G3</t>
  </si>
  <si>
    <t>Chetana</t>
  </si>
  <si>
    <t>SSF4319230</t>
  </si>
  <si>
    <t>GENERAL</t>
  </si>
  <si>
    <t>MUSLIM</t>
  </si>
  <si>
    <t>Food Item Business</t>
  </si>
  <si>
    <t>SAMIA PARWEEN</t>
  </si>
  <si>
    <t>14-Aug-2023</t>
  </si>
  <si>
    <t>Wed</t>
  </si>
  <si>
    <t>1</t>
  </si>
  <si>
    <t>2.36 Yrs</t>
  </si>
  <si>
    <t>14 Aug 2023</t>
  </si>
  <si>
    <t>&gt; 2 to 4 Years</t>
  </si>
  <si>
    <t>03-Sep-2023</t>
  </si>
  <si>
    <t>02-Dec-2025</t>
  </si>
  <si>
    <t>Open</t>
  </si>
  <si>
    <t>31-Mar-2025</t>
  </si>
  <si>
    <t>8521880290</t>
  </si>
  <si>
    <t>Anug Kumar/SF0097354</t>
  </si>
  <si>
    <t>Suryakant Kumar</t>
  </si>
  <si>
    <t>SF0081161</t>
  </si>
  <si>
    <t>Creadit Assistant</t>
  </si>
  <si>
    <t xml:space="preserve">She paid of Rs-2240 /- on date 08/09/2024 to LO - Suryakant Kumar but the same not accounted in fimo. </t>
  </si>
  <si>
    <t xml:space="preserve">She paid of Rs-2240 /- on date 08/10/2024 to LO - Suryakant Kumar but the same not accounted in fimo. </t>
  </si>
  <si>
    <t xml:space="preserve">She paid of Rs-2240 /- on date 08/11/2024 to LO - Suryakant Kumar but the same not accounted in fimo. </t>
  </si>
  <si>
    <t xml:space="preserve">She paid of Rs-2240 /- on date 08/12/2024 to LO - Suryakant Kumar but the same not accounted in fimo. </t>
  </si>
  <si>
    <t>Dual Staff</t>
  </si>
  <si>
    <t>Available &amp; Updated</t>
  </si>
  <si>
    <t>G-1</t>
  </si>
  <si>
    <t>G-2</t>
  </si>
  <si>
    <t>Dileep Kumar Sharma</t>
  </si>
  <si>
    <t>SF0081511</t>
  </si>
  <si>
    <t>Cluster Manager</t>
  </si>
  <si>
    <t>FIR Not Filled</t>
  </si>
  <si>
    <t>CSS</t>
  </si>
  <si>
    <t>Dileep Kumar Sharma/SF0081511</t>
  </si>
  <si>
    <t>Santosh Swarnkar/SF0032531</t>
  </si>
  <si>
    <t>Ravi Kumar Ranjan/SF0072744</t>
  </si>
  <si>
    <t>Saket Nath Thakur/SF0062081</t>
  </si>
  <si>
    <t>Terminated</t>
  </si>
  <si>
    <t>Completed-Report Submitted</t>
  </si>
  <si>
    <t>To Date :22-Dec-2025</t>
  </si>
  <si>
    <t>1) 4 EMI amt Rs. 2240*4=8960 /- collected from borrower by Suryakant Kumar/SF0081161 on date 08/09/2024,08/10/2024,08/11/2024,08/12/2024 but collected amount not posted in Fimo.
2) sign not matched with movement register of collection on dated 08-02-2025.</t>
  </si>
  <si>
    <t>FN25-26-03314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</si>
</sst>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BH3564</v>
      </c>
      <c r="D5" s="63" t="str">
        <f>IF('Physical Cash at Safe'!D28="Yes", 'Physical Cash at Safe'!A4, 'Borrower Wise Details'!C5)</f>
        <v>Ashthawan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Gaya</v>
      </c>
      <c r="G5" s="61">
        <v>45997</v>
      </c>
      <c r="H5" s="107" t="s">
        <v>290</v>
      </c>
      <c r="I5" s="61">
        <v>46017</v>
      </c>
      <c r="J5" s="74" t="str">
        <f>IF('Physical Cash at Safe'!D28="Yes",'Physical Cash at Safe'!E28,IF('Borrower Wise Details'!D5&lt;&gt;"",'Borrower Wise Details'!D5,""))</f>
        <v>FN25-26-03314</v>
      </c>
      <c r="K5" s="81">
        <v>1</v>
      </c>
      <c r="L5" s="82">
        <v>0</v>
      </c>
      <c r="M5" s="82">
        <v>0</v>
      </c>
      <c r="N5" s="82" t="s">
        <v>291</v>
      </c>
      <c r="O5" s="82" t="s">
        <v>292</v>
      </c>
      <c r="P5" s="82" t="s">
        <v>293</v>
      </c>
      <c r="Q5" s="82" t="s">
        <v>294</v>
      </c>
      <c r="R5" s="75" t="str">
        <f>IF('Physical Cash at Safe'!$D$28="Yes", 'Physical Cash at Safe'!$A$28, IF('Borrower Wise Details'!F5&lt;&gt;"", 'Borrower Wise Details'!F5, ""))</f>
        <v>Suryakant Kumar</v>
      </c>
      <c r="S5" s="74" t="str">
        <f>IF('Physical Cash at Safe'!$D$28="Yes", 'Physical Cash at Safe'!$C$28, IF('Borrower Wise Details'!H5&lt;&gt;"", 'Borrower Wise Details'!H5, ""))</f>
        <v>Creadit Assistant</v>
      </c>
      <c r="T5" s="74" t="str">
        <f>IF('Physical Cash at Safe'!$D$28="Yes", 'Physical Cash at Safe'!$B$28, IF('Borrower Wise Details'!G5&lt;&gt;"", 'Borrower Wise Details'!G5, ""))</f>
        <v>SF0081161</v>
      </c>
      <c r="U5" s="77" t="s">
        <v>295</v>
      </c>
      <c r="V5" s="61">
        <v>45855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296</v>
      </c>
      <c r="Z5" s="61">
        <v>45661</v>
      </c>
      <c r="AA5" s="61">
        <v>45661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8960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8960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46028</v>
      </c>
      <c r="AH5" s="70" t="s">
        <v>298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BH3564</v>
      </c>
      <c r="C5" s="50" t="str">
        <f>IF('Fraud Investigation Report'!D5="", "", 'Fraud Investigation Report'!D5)</f>
        <v>Ashthawan</v>
      </c>
      <c r="D5" s="68" t="str">
        <f>IF(OR('Fraud Investigation Report'!R5="", 'Fraud Investigation Report'!R5=0), "", 'Fraud Investigation Report'!R5)</f>
        <v>Suryakant Kumar</v>
      </c>
      <c r="E5" s="68" t="str">
        <f>IF(OR('Fraud Investigation Report'!T5="", 'Fraud Investigation Report'!T5=0), "", 'Fraud Investigation Report'!T5)</f>
        <v>SF0081161</v>
      </c>
      <c r="F5" s="68" t="str">
        <f>IF(OR('Fraud Investigation Report'!S5="", 'Fraud Investigation Report'!S5=0), "", 'Fraud Investigation Report'!S5)</f>
        <v>Creadit Assistant</v>
      </c>
      <c r="G5" s="50" t="str">
        <f>IF('Fraud Investigation Report'!J5="", "", 'Fraud Investigation Report'!J5)</f>
        <v>FN25-26-03314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8960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8960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8960</v>
      </c>
      <c r="Q5" s="49"/>
      <c r="R5" s="84" t="s">
        <v>289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250</v>
      </c>
      <c r="C4" s="41" t="s">
        <v>250</v>
      </c>
      <c r="D4" s="41" t="s">
        <v>249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46014</v>
      </c>
      <c r="C6" s="18">
        <v>46013</v>
      </c>
      <c r="D6" s="18">
        <v>46014</v>
      </c>
      <c r="E6" s="19">
        <v>0.2638888888888889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0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7"/>
      <c r="B30" s="127"/>
      <c r="C30" s="128"/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 t="s">
        <v>282</v>
      </c>
      <c r="C32" s="37" t="s">
        <v>82</v>
      </c>
      <c r="D32" s="137" t="s">
        <v>283</v>
      </c>
      <c r="E32" s="138"/>
    </row>
    <row r="33" spans="1:5" ht="18" customHeight="1" x14ac:dyDescent="0.3">
      <c r="A33" s="37" t="s">
        <v>83</v>
      </c>
      <c r="B33" s="106" t="s">
        <v>284</v>
      </c>
      <c r="C33" s="39" t="s">
        <v>84</v>
      </c>
      <c r="D33" s="131" t="s">
        <v>285</v>
      </c>
      <c r="E33" s="132"/>
    </row>
    <row r="34" spans="1:5" ht="27.6" x14ac:dyDescent="0.3">
      <c r="A34" s="39" t="s">
        <v>218</v>
      </c>
      <c r="B34" s="38" t="s">
        <v>254</v>
      </c>
      <c r="C34" s="39" t="s">
        <v>219</v>
      </c>
      <c r="D34" s="133" t="s">
        <v>286</v>
      </c>
      <c r="E34" s="134"/>
    </row>
    <row r="35" spans="1:5" ht="27.6" x14ac:dyDescent="0.3">
      <c r="A35" s="39" t="s">
        <v>220</v>
      </c>
      <c r="B35" s="38" t="s">
        <v>253</v>
      </c>
      <c r="C35" s="39" t="s">
        <v>222</v>
      </c>
      <c r="D35" s="133" t="s">
        <v>287</v>
      </c>
      <c r="E35" s="134"/>
    </row>
    <row r="36" spans="1:5" ht="25.5" customHeight="1" x14ac:dyDescent="0.3">
      <c r="A36" s="39" t="s">
        <v>221</v>
      </c>
      <c r="B36" s="38" t="s">
        <v>277</v>
      </c>
      <c r="C36" s="39" t="s">
        <v>223</v>
      </c>
      <c r="D36" s="135" t="s">
        <v>288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9" sqref="A9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BH3564</v>
      </c>
      <c r="C5" s="119" t="str">
        <f>IF('Loan Outstanding Report'!$H$5="", "", 'Loan Outstanding Report'!$H$5)</f>
        <v>Ashthawan</v>
      </c>
      <c r="D5" s="41" t="s">
        <v>299</v>
      </c>
      <c r="E5" s="65">
        <v>46014</v>
      </c>
      <c r="F5" s="38" t="s">
        <v>275</v>
      </c>
      <c r="G5" s="49" t="s">
        <v>276</v>
      </c>
      <c r="H5" s="49" t="s">
        <v>277</v>
      </c>
      <c r="I5" s="120" t="s">
        <v>255</v>
      </c>
      <c r="J5" s="120" t="s">
        <v>258</v>
      </c>
      <c r="K5" s="120" t="s">
        <v>262</v>
      </c>
      <c r="L5" s="11">
        <v>352527073</v>
      </c>
      <c r="M5" s="65" t="s">
        <v>263</v>
      </c>
      <c r="N5" s="124">
        <v>42000</v>
      </c>
      <c r="O5" s="124">
        <v>2240</v>
      </c>
      <c r="P5" s="121" t="s">
        <v>139</v>
      </c>
      <c r="Q5" s="80">
        <v>45543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278</v>
      </c>
    </row>
    <row r="6" spans="1:23" ht="25.05" customHeight="1" x14ac:dyDescent="0.3">
      <c r="A6" s="64">
        <v>2</v>
      </c>
      <c r="B6" s="60" t="str">
        <f>IF(J6&lt;&gt;"", $B$5, "")</f>
        <v>BH3564</v>
      </c>
      <c r="C6" s="119" t="str">
        <f>IF(J6&lt;&gt;"", $C$5, "")</f>
        <v>Ashthawan</v>
      </c>
      <c r="D6" s="41" t="str">
        <f>IF(J6&lt;&gt;"", $D$5, "")</f>
        <v>FN25-26-03314</v>
      </c>
      <c r="E6" s="65">
        <v>46014</v>
      </c>
      <c r="F6" s="38" t="s">
        <v>275</v>
      </c>
      <c r="G6" s="49" t="s">
        <v>276</v>
      </c>
      <c r="H6" s="49" t="s">
        <v>277</v>
      </c>
      <c r="I6" s="120" t="s">
        <v>255</v>
      </c>
      <c r="J6" s="120" t="s">
        <v>258</v>
      </c>
      <c r="K6" s="120" t="s">
        <v>262</v>
      </c>
      <c r="L6" s="11">
        <v>352527073</v>
      </c>
      <c r="M6" s="65" t="s">
        <v>263</v>
      </c>
      <c r="N6" s="124">
        <v>42000</v>
      </c>
      <c r="O6" s="124">
        <v>2240</v>
      </c>
      <c r="P6" s="121" t="s">
        <v>139</v>
      </c>
      <c r="Q6" s="80">
        <v>45573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201</v>
      </c>
      <c r="W6" s="122" t="s">
        <v>279</v>
      </c>
    </row>
    <row r="7" spans="1:23" ht="25.05" customHeight="1" x14ac:dyDescent="0.3">
      <c r="A7" s="64">
        <v>3</v>
      </c>
      <c r="B7" s="60" t="str">
        <f>IF(J7&lt;&gt;"", $B$5, "")</f>
        <v>BH3564</v>
      </c>
      <c r="C7" s="119" t="str">
        <f>IF(J7&lt;&gt;"", $C$5, "")</f>
        <v>Ashthawan</v>
      </c>
      <c r="D7" s="41" t="str">
        <f>IF(J7&lt;&gt;"", $D$5, "")</f>
        <v>FN25-26-03314</v>
      </c>
      <c r="E7" s="65">
        <v>46014</v>
      </c>
      <c r="F7" s="38" t="s">
        <v>275</v>
      </c>
      <c r="G7" s="49" t="s">
        <v>276</v>
      </c>
      <c r="H7" s="49" t="s">
        <v>277</v>
      </c>
      <c r="I7" s="120" t="s">
        <v>255</v>
      </c>
      <c r="J7" s="120" t="s">
        <v>258</v>
      </c>
      <c r="K7" s="120" t="s">
        <v>262</v>
      </c>
      <c r="L7" s="11">
        <v>352527073</v>
      </c>
      <c r="M7" s="65" t="s">
        <v>263</v>
      </c>
      <c r="N7" s="124">
        <v>42000</v>
      </c>
      <c r="O7" s="124">
        <v>2240</v>
      </c>
      <c r="P7" s="121" t="s">
        <v>139</v>
      </c>
      <c r="Q7" s="80">
        <v>45604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201</v>
      </c>
      <c r="W7" s="122" t="s">
        <v>280</v>
      </c>
    </row>
    <row r="8" spans="1:23" ht="25.05" customHeight="1" x14ac:dyDescent="0.3">
      <c r="A8" s="64">
        <v>4</v>
      </c>
      <c r="B8" s="60" t="str">
        <f t="shared" ref="B8:B70" si="2">IF(J8&lt;&gt;"", $B$5, "")</f>
        <v>BH3564</v>
      </c>
      <c r="C8" s="119" t="str">
        <f t="shared" ref="C8:C70" si="3">IF(J8&lt;&gt;"", $C$5, "")</f>
        <v>Ashthawan</v>
      </c>
      <c r="D8" s="41" t="str">
        <f t="shared" ref="D8:D70" si="4">IF(J8&lt;&gt;"", $D$5, "")</f>
        <v>FN25-26-03314</v>
      </c>
      <c r="E8" s="65">
        <v>46014</v>
      </c>
      <c r="F8" s="38" t="s">
        <v>275</v>
      </c>
      <c r="G8" s="49" t="s">
        <v>276</v>
      </c>
      <c r="H8" s="49" t="s">
        <v>277</v>
      </c>
      <c r="I8" s="120" t="s">
        <v>255</v>
      </c>
      <c r="J8" s="120" t="s">
        <v>258</v>
      </c>
      <c r="K8" s="120" t="s">
        <v>262</v>
      </c>
      <c r="L8" s="11">
        <v>352527073</v>
      </c>
      <c r="M8" s="65" t="s">
        <v>263</v>
      </c>
      <c r="N8" s="124">
        <v>42000</v>
      </c>
      <c r="O8" s="124">
        <v>2240</v>
      </c>
      <c r="P8" s="121" t="s">
        <v>139</v>
      </c>
      <c r="Q8" s="80">
        <v>45634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201</v>
      </c>
      <c r="W8" s="122" t="s">
        <v>281</v>
      </c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ref="F10:F70" si="5">IF(J10&lt;&gt;"", $F$5, "")</f>
        <v/>
      </c>
      <c r="G10" s="49" t="str">
        <f t="shared" ref="G10:G70" si="6">IF(J10&lt;&gt;"", $G$5, "")</f>
        <v/>
      </c>
      <c r="H10" s="49" t="str">
        <f t="shared" ref="H10:H70" si="7">IF(J10&lt;&gt;"", $H$5, "")</f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297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248</v>
      </c>
      <c r="E5" s="38" t="s">
        <v>249</v>
      </c>
      <c r="F5" s="38" t="s">
        <v>250</v>
      </c>
      <c r="G5" s="84" t="s">
        <v>251</v>
      </c>
      <c r="H5" s="38" t="s">
        <v>250</v>
      </c>
      <c r="I5" s="84">
        <v>225206</v>
      </c>
      <c r="J5" s="38" t="s">
        <v>252</v>
      </c>
      <c r="K5" s="84">
        <v>225206</v>
      </c>
      <c r="L5" s="84" t="s">
        <v>253</v>
      </c>
      <c r="M5" s="38" t="s">
        <v>254</v>
      </c>
      <c r="N5" s="84">
        <v>400791</v>
      </c>
      <c r="O5" s="84" t="s">
        <v>255</v>
      </c>
      <c r="P5" s="84">
        <v>708850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352527073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31849.75</v>
      </c>
      <c r="AN5" s="112">
        <v>10710.25</v>
      </c>
      <c r="AO5" s="112">
        <v>42560</v>
      </c>
      <c r="AP5" s="112">
        <v>10150.25</v>
      </c>
      <c r="AQ5" s="112">
        <v>630.75</v>
      </c>
      <c r="AR5" s="112">
        <v>10781</v>
      </c>
      <c r="AS5" s="112">
        <v>10150.25</v>
      </c>
      <c r="AT5" s="112">
        <v>630.75</v>
      </c>
      <c r="AU5" s="112">
        <v>10781</v>
      </c>
      <c r="AV5" s="84">
        <v>29</v>
      </c>
      <c r="AW5" s="84"/>
      <c r="AX5" s="84"/>
      <c r="AY5" s="108"/>
      <c r="AZ5" s="84"/>
      <c r="BA5" s="84"/>
      <c r="BB5" s="84" t="s">
        <v>271</v>
      </c>
      <c r="BC5" s="84"/>
      <c r="BD5" s="108" t="s">
        <v>272</v>
      </c>
      <c r="BE5" s="84">
        <v>42000</v>
      </c>
      <c r="BF5" s="38" t="s">
        <v>258</v>
      </c>
      <c r="BG5" s="84" t="s">
        <v>273</v>
      </c>
      <c r="BH5" s="114" t="s">
        <v>274</v>
      </c>
      <c r="BI5" s="38" t="s">
        <v>111</v>
      </c>
      <c r="BJ5" s="85">
        <v>46014</v>
      </c>
      <c r="BK5" s="84"/>
      <c r="BL5" s="38"/>
      <c r="BM5" s="115" t="s">
        <v>120</v>
      </c>
      <c r="BN5" s="116" t="s">
        <v>199</v>
      </c>
      <c r="BO5" s="84" t="s">
        <v>242</v>
      </c>
      <c r="BP5" s="84">
        <v>8960</v>
      </c>
      <c r="BQ5" s="117" t="s">
        <v>201</v>
      </c>
      <c r="BR5" s="129" t="s">
        <v>298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2026-01-06T16:22:26Z</dcterms:modified>
</cp:coreProperties>
</file>