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Dec-25\Bhiloda 147294\"/>
    </mc:Choice>
  </mc:AlternateContent>
  <xr:revisionPtr revIDLastSave="0" documentId="13_ncr:1_{614E3D47-8F9D-4436-91F6-85078228A0B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<sst xmlns="http://schemas.openxmlformats.org/spreadsheetml/2006/main" count="355" uniqueCount="292">
  <si>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</si>
  <si>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</si>
  <si>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</si>
  <si>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</si>
  <si>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</si>
  <si>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</si>
  <si>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</si>
  <si>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</si>
  <si>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</si>
  <si>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</si>
  <si>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</si>
  <si>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</si>
  <si>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</si>
  <si>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</si>
  <si>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</si>
  <si>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</si>
  <si>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</si>
  <si>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</si>
  <si>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</si>
  <si>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</si>
  <si>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</si>
  <si>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</si>
  <si>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</si>
  <si>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</si>
  <si>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</si>
  <si>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</si>
  <si>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</si>
  <si>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</si>
  <si>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</si>
  <si>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</si>
  <si>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</si>
  <si>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</si>
  <si>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</si>
  <si>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</si>
  <si>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</si>
  <si>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</si>
  <si>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</si>
  <si>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</si>
  <si>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</si>
  <si>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</si>
  <si>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</si>
  <si>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</si>
  <si>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</si>
  <si>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</si>
  <si>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</si>
  <si>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</si>
  <si>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</si>
  <si>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</si>
  <si>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</si>
  <si>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</si>
  <si>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</si>
  <si>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</si>
  <si>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</si>
  <si>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</si>
  <si>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</si>
  <si>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</si>
  <si>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</si>
  <si>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</si>
  <si>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</si>
  <si>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</si>
  <si>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</si>
  <si>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</si>
  <si>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</si>
  <si>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</si>
  <si>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</si>
  <si>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</si>
  <si>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</si>
  <si>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</si>
  <si>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</si>
  <si>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</si>
  <si>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</si>
  <si>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</si>
  <si>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</si>
  <si>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</si>
  <si>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</si>
  <si>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</si>
  <si>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</si>
  <si>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</si>
  <si>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</si>
  <si>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</si>
  <si>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</si>
  <si>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</si>
  <si>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</si>
  <si>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</si>
  <si>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</si>
  <si>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</si>
  <si>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</si>
  <si>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</si>
  <si>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</si>
  <si>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</si>
  <si>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</si>
  <si>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</si>
  <si>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</si>
  <si>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</si>
  <si>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</si>
  <si>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</si>
  <si>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</si>
  <si>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</si>
  <si>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</si>
  <si>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</si>
  <si>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</si>
  <si>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</si>
  <si>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</si>
  <si>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</si>
  <si>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</si>
  <si>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</si>
  <si>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</si>
  <si>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</si>
  <si>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</si>
  <si>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</si>
  <si>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</si>
  <si>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</si>
  <si>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</si>
  <si>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</si>
  <si>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</si>
  <si>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</si>
  <si>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</si>
  <si>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</si>
  <si>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</si>
  <si>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</si>
  <si>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</si>
  <si>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</si>
  <si>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</si>
  <si>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</si>
  <si>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</si>
  <si>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</si>
  <si>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</si>
  <si>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</si>
  <si>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</si>
  <si>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</si>
  <si>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</si>
  <si>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</si>
  <si>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</si>
  <si>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</si>
  <si>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</si>
  <si>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</si>
  <si>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</si>
  <si>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</si>
  <si>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</si>
  <si>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</si>
  <si>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</si>
  <si>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</si>
  <si>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</si>
  <si>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</si>
  <si>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</si>
  <si>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</si>
  <si>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</si>
  <si>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</si>
  <si>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</si>
  <si>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</si>
  <si>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</si>
  <si>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</si>
  <si>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</si>
  <si>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</si>
  <si>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</si>
  <si>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</si>
  <si>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</si>
  <si>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</si>
  <si>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</si>
  <si>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</si>
  <si>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</si>
  <si>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</si>
  <si>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</si>
  <si>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</si>
  <si>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</si>
  <si>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</si>
  <si>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</si>
  <si>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</si>
  <si>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</si>
  <si>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</si>
  <si>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</si>
  <si>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</si>
  <si>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</si>
  <si>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</si>
  <si>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</si>
  <si>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</si>
  <si>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</si>
  <si>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</si>
  <si>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</si>
  <si>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</si>
  <si>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</si>
  <si>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</si>
  <si>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</si>
  <si>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</si>
  <si>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</si>
  <si>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</si>
  <si>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</si>
  <si>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</si>
  <si>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</si>
  <si>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</si>
  <si>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</si>
  <si>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</si>
  <si>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</si>
  <si>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</si>
  <si>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</si>
  <si>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</si>
  <si>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</si>
  <si>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</si>
  <si>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</si>
  <si>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</si>
  <si>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</si>
  <si>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</si>
  <si>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</si>
  <si>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</si>
  <si>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</si>
  <si>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</si>
  <si>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</si>
  <si>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</si>
  <si>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</si>
  <si>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</si>
  <si>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</si>
  <si>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</si>
  <si>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</si>
  <si>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</si>
  <si>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</si>
  <si>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</si>
  <si>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</si>
  <si>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</si>
  <si>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</si>
  <si>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</si>
  <si>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</si>
  <si>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</si>
  <si>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</si>
  <si>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</si>
  <si>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</si>
  <si>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</si>
  <si>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</si>
  <si>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</si>
  <si>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</si>
  <si>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</si>
  <si>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</si>
  <si>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</si>
  <si>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</si>
  <si>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</si>
  <si>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</si>
  <si>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</si>
  <si>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</si>
  <si>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</si>
  <si>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</si>
  <si>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</si>
  <si>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</si>
  <si>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</si>
  <si>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</si>
  <si>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</si>
  <si>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</si>
  <si>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</si>
  <si>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</si>
  <si>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</si>
  <si>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</si>
  <si>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</si>
  <si>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</si>
  <si>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Ahmedabad</t>
  </si>
  <si>
    <t>Modasa</t>
  </si>
  <si>
    <t>GR2940</t>
  </si>
  <si>
    <t>Bhiloda</t>
  </si>
  <si>
    <t>Balicha</t>
  </si>
  <si>
    <t>SF0092726</t>
  </si>
  <si>
    <t>Chiragkumar Rameshbhai Bhagora</t>
  </si>
  <si>
    <t>625452</t>
  </si>
  <si>
    <t>625452 Vinaa 31</t>
  </si>
  <si>
    <t>Chetana</t>
  </si>
  <si>
    <t>SSF4675443</t>
  </si>
  <si>
    <t>ST</t>
  </si>
  <si>
    <t>HINDU</t>
  </si>
  <si>
    <t>Agriculture &amp; Farming</t>
  </si>
  <si>
    <t>MANISHA DEVI</t>
  </si>
  <si>
    <t>08-Oct-2023</t>
  </si>
  <si>
    <t>Wed</t>
  </si>
  <si>
    <t>1</t>
  </si>
  <si>
    <t>2.21 Yrs</t>
  </si>
  <si>
    <t>08 Oct 2023</t>
  </si>
  <si>
    <t>&gt; 2 to 4 Years</t>
  </si>
  <si>
    <t>01-Nov-2023</t>
  </si>
  <si>
    <t>10-Dec-2025</t>
  </si>
  <si>
    <t>Open</t>
  </si>
  <si>
    <t>31-Mar-2025</t>
  </si>
  <si>
    <t>Vijay Damor/SF0095420</t>
  </si>
  <si>
    <t>Laljibhai Svjibhai Damor</t>
  </si>
  <si>
    <t>SF0095873</t>
  </si>
  <si>
    <t>Borrower was paid her Emi Amount Rs:2240/- on 11-Feb-2025 to CA: Laljibhai Svjibhai Damor but he not posted in FIMO.</t>
  </si>
  <si>
    <t>CSS</t>
  </si>
  <si>
    <t xml:space="preserve">Borrower was paid her Emi Amount Rs: 4480/- on 10-Feb-2025 and Rs:2240/- on 11-Feb-2025 to CA: Laljibhai Svjibhai Damor but he not posted in FIMO.
</t>
  </si>
  <si>
    <t>No Action Taken</t>
  </si>
  <si>
    <t>FN25-26-03324</t>
  </si>
  <si>
    <t>Loan Officer</t>
  </si>
  <si>
    <t>Laljibhai Svjibhai Damor/Loan Officer/SF0095873 was found involved in Collection amount misappropriation 
(Collected EMIs  amount but not posted to concerned borrowers accounts) on the names of 1 borrowers for the 
amounting to Rs. 6720/- based on the evidence available.
Total Fraud Amount = Rs. 6720/-
Amount Recovered and Accounted in FIMO = Rs. 0/-
Net Fraud Amount to be recovered = Rs.6720/-</t>
  </si>
  <si>
    <t>Chintankumar Parmar/SF0101580</t>
  </si>
  <si>
    <t>Yusuf Metar/SF0010584</t>
  </si>
  <si>
    <t>Nikhil Rai/SF0075501</t>
  </si>
  <si>
    <t>Sudarshan Raosaheb Patil/SF0070235</t>
  </si>
  <si>
    <t>Completed-Report Submitted</t>
  </si>
  <si>
    <t>Borrower was paid her Emi Amount Rs: 2240/- on 10-Feb-2025  to CA: Laljibhai Svjibhai Damor but he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</si>
</sst>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I5" sqref="AI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GR2940</v>
      </c>
      <c r="D5" s="63" t="str">
        <f>IF('Physical Cash at Safe'!D28="Yes", 'Physical Cash at Safe'!B4, 'Borrower Wise Details'!C5)</f>
        <v>Bhiloda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46006</v>
      </c>
      <c r="H5" s="107" t="s">
        <v>280</v>
      </c>
      <c r="I5" s="61">
        <v>46017</v>
      </c>
      <c r="J5" s="74" t="str">
        <f>IF('Physical Cash at Safe'!D28="Yes",'Physical Cash at Safe'!E28,IF('Borrower Wise Details'!D5&lt;&gt;"",'Borrower Wise Details'!D5,""))</f>
        <v>FN25-26-03324</v>
      </c>
      <c r="K5" s="81">
        <v>1</v>
      </c>
      <c r="L5" s="82">
        <v>6720</v>
      </c>
      <c r="M5" s="82">
        <v>0</v>
      </c>
      <c r="N5" s="82" t="s">
        <v>286</v>
      </c>
      <c r="O5" s="82" t="s">
        <v>287</v>
      </c>
      <c r="P5" s="82" t="s">
        <v>288</v>
      </c>
      <c r="Q5" s="82" t="s">
        <v>289</v>
      </c>
      <c r="R5" s="75" t="str">
        <f>IF('Physical Cash at Safe'!$D$28="Yes", 'Physical Cash at Safe'!$A$28, IF('Borrower Wise Details'!F5&lt;&gt;"", 'Borrower Wise Details'!F5, ""))</f>
        <v>Laljibhai Svjibhai Damor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SF0095873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290</v>
      </c>
      <c r="Z5" s="61">
        <v>46015</v>
      </c>
      <c r="AA5" s="61">
        <v>46018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46018</v>
      </c>
      <c r="AH5" s="70" t="s">
        <v>285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GR2940</v>
      </c>
      <c r="C5" s="50" t="str">
        <f>IF('Fraud Investigation Report'!D5="", "", 'Fraud Investigation Report'!D5)</f>
        <v>Bhiloda</v>
      </c>
      <c r="D5" s="68" t="str">
        <f>IF(OR('Fraud Investigation Report'!R5="", 'Fraud Investigation Report'!R5=0), "", 'Fraud Investigation Report'!R5)</f>
        <v>Laljibhai Svjibhai Damor</v>
      </c>
      <c r="E5" s="68" t="str">
        <f>IF(OR('Fraud Investigation Report'!T5="", 'Fraud Investigation Report'!T5=0), "", 'Fraud Investigation Report'!T5)</f>
        <v>SF0095873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FN25-26-03324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6720</v>
      </c>
      <c r="Q5" s="49"/>
      <c r="R5" s="84" t="s">
        <v>282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190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8" t="s">
        <v>219</v>
      </c>
      <c r="E29" s="159"/>
    </row>
    <row r="30" spans="1:5" ht="39.9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220</v>
      </c>
      <c r="B32" s="38"/>
      <c r="C32" s="37" t="s">
        <v>82</v>
      </c>
      <c r="D32" s="156"/>
      <c r="E32" s="15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50" t="s">
        <v>145</v>
      </c>
      <c r="E33" s="151"/>
    </row>
    <row r="34" spans="1:5" ht="27.6" x14ac:dyDescent="0.3">
      <c r="A34" s="39" t="s">
        <v>221</v>
      </c>
      <c r="B34" s="38"/>
      <c r="C34" s="39" t="s">
        <v>222</v>
      </c>
      <c r="D34" s="152"/>
      <c r="E34" s="153"/>
    </row>
    <row r="35" spans="1:5" ht="27.6" x14ac:dyDescent="0.3">
      <c r="A35" s="39" t="s">
        <v>223</v>
      </c>
      <c r="B35" s="38"/>
      <c r="C35" s="39" t="s">
        <v>225</v>
      </c>
      <c r="D35" s="152"/>
      <c r="E35" s="153"/>
    </row>
    <row r="36" spans="1:5" ht="25.5" customHeight="1" x14ac:dyDescent="0.3">
      <c r="A36" s="39" t="s">
        <v>224</v>
      </c>
      <c r="B36" s="38"/>
      <c r="C36" s="39" t="s">
        <v>226</v>
      </c>
      <c r="D36" s="154"/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B5" sqref="B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GR2940</v>
      </c>
      <c r="C5" s="119" t="str">
        <f>IF('Loan Outstanding Report'!$H$5="", "", 'Loan Outstanding Report'!$H$5)</f>
        <v>Bhiloda</v>
      </c>
      <c r="D5" s="131" t="s">
        <v>283</v>
      </c>
      <c r="E5" s="65">
        <v>46015</v>
      </c>
      <c r="F5" s="38" t="s">
        <v>277</v>
      </c>
      <c r="G5" s="49" t="s">
        <v>278</v>
      </c>
      <c r="H5" s="49" t="s">
        <v>284</v>
      </c>
      <c r="I5" s="120" t="s">
        <v>258</v>
      </c>
      <c r="J5" s="120" t="s">
        <v>261</v>
      </c>
      <c r="K5" s="120" t="s">
        <v>265</v>
      </c>
      <c r="L5" s="11">
        <v>353269183</v>
      </c>
      <c r="M5" s="65" t="s">
        <v>266</v>
      </c>
      <c r="N5" s="124">
        <v>42000</v>
      </c>
      <c r="O5" s="124">
        <v>2240</v>
      </c>
      <c r="P5" s="121" t="s">
        <v>139</v>
      </c>
      <c r="Q5" s="80">
        <v>45698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291</v>
      </c>
    </row>
    <row r="6" spans="1:23" ht="24.9" customHeight="1" x14ac:dyDescent="0.3">
      <c r="A6" s="64">
        <v>2</v>
      </c>
      <c r="B6" s="60" t="str">
        <f>IF(J6&lt;&gt;"", $B$5, "")</f>
        <v>GR2940</v>
      </c>
      <c r="C6" s="119" t="str">
        <f>IF(J6&lt;&gt;"", $C$5, "")</f>
        <v>Bhiloda</v>
      </c>
      <c r="D6" s="41" t="str">
        <f>IF(J6&lt;&gt;"", $D$5, "")</f>
        <v>FN25-26-03324</v>
      </c>
      <c r="E6" s="65">
        <v>46015</v>
      </c>
      <c r="F6" s="38" t="s">
        <v>277</v>
      </c>
      <c r="G6" s="49" t="s">
        <v>278</v>
      </c>
      <c r="H6" s="49" t="s">
        <v>284</v>
      </c>
      <c r="I6" s="120" t="s">
        <v>258</v>
      </c>
      <c r="J6" s="120" t="s">
        <v>261</v>
      </c>
      <c r="K6" s="120" t="s">
        <v>265</v>
      </c>
      <c r="L6" s="11">
        <v>353269183</v>
      </c>
      <c r="M6" s="65" t="s">
        <v>266</v>
      </c>
      <c r="N6" s="124">
        <v>42000</v>
      </c>
      <c r="O6" s="124">
        <v>2240</v>
      </c>
      <c r="P6" s="121" t="s">
        <v>139</v>
      </c>
      <c r="Q6" s="80">
        <v>45699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 t="s">
        <v>279</v>
      </c>
    </row>
    <row r="7" spans="1:23" ht="24.9" customHeight="1" x14ac:dyDescent="0.3">
      <c r="A7" s="64">
        <v>3</v>
      </c>
      <c r="B7" s="60" t="str">
        <f t="shared" ref="B7:B70" si="2">IF(J7&lt;&gt;"", $B$5, "")</f>
        <v>GR2940</v>
      </c>
      <c r="C7" s="119" t="str">
        <f t="shared" ref="C7:C70" si="3">IF(J7&lt;&gt;"", $C$5, "")</f>
        <v>Bhiloda</v>
      </c>
      <c r="D7" s="41" t="str">
        <f>IF(J7&lt;&gt;"", $D$5, "")</f>
        <v>FN25-26-03324</v>
      </c>
      <c r="E7" s="65">
        <v>46015</v>
      </c>
      <c r="F7" s="38" t="s">
        <v>277</v>
      </c>
      <c r="G7" s="49" t="s">
        <v>278</v>
      </c>
      <c r="H7" s="49" t="s">
        <v>284</v>
      </c>
      <c r="I7" s="120" t="s">
        <v>258</v>
      </c>
      <c r="J7" s="120" t="s">
        <v>261</v>
      </c>
      <c r="K7" s="120" t="s">
        <v>265</v>
      </c>
      <c r="L7" s="11">
        <v>353269183</v>
      </c>
      <c r="M7" s="65" t="s">
        <v>266</v>
      </c>
      <c r="N7" s="124">
        <v>42000</v>
      </c>
      <c r="O7" s="124">
        <v>2240</v>
      </c>
      <c r="P7" s="121" t="s">
        <v>139</v>
      </c>
      <c r="Q7" s="80">
        <v>45698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 t="s">
        <v>291</v>
      </c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Normal="100" workbookViewId="0">
      <selection activeCell="BJ5" sqref="BJ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40002</v>
      </c>
      <c r="J5" s="38" t="s">
        <v>255</v>
      </c>
      <c r="K5" s="84">
        <v>40002</v>
      </c>
      <c r="L5" s="84" t="s">
        <v>256</v>
      </c>
      <c r="M5" s="38" t="s">
        <v>257</v>
      </c>
      <c r="N5" s="84">
        <v>61520</v>
      </c>
      <c r="O5" s="84" t="s">
        <v>258</v>
      </c>
      <c r="P5" s="84">
        <v>689953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353269183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29597.93</v>
      </c>
      <c r="AN5" s="112">
        <v>10722.07</v>
      </c>
      <c r="AO5" s="112">
        <v>40320</v>
      </c>
      <c r="AP5" s="112">
        <v>12402.07</v>
      </c>
      <c r="AQ5" s="112">
        <v>933.93</v>
      </c>
      <c r="AR5" s="112">
        <v>13336</v>
      </c>
      <c r="AS5" s="112">
        <v>12402.07</v>
      </c>
      <c r="AT5" s="112">
        <v>933.93</v>
      </c>
      <c r="AU5" s="112">
        <v>13336</v>
      </c>
      <c r="AV5" s="84">
        <v>26</v>
      </c>
      <c r="AW5" s="84"/>
      <c r="AX5" s="84"/>
      <c r="AY5" s="108"/>
      <c r="AZ5" s="84"/>
      <c r="BA5" s="84"/>
      <c r="BB5" s="84" t="s">
        <v>274</v>
      </c>
      <c r="BC5" s="84"/>
      <c r="BD5" s="108" t="s">
        <v>275</v>
      </c>
      <c r="BE5" s="84">
        <v>42000</v>
      </c>
      <c r="BF5" s="38" t="s">
        <v>261</v>
      </c>
      <c r="BG5" s="84">
        <v>9079382864</v>
      </c>
      <c r="BH5" s="114" t="s">
        <v>276</v>
      </c>
      <c r="BI5" s="38" t="s">
        <v>110</v>
      </c>
      <c r="BJ5" s="85">
        <v>46015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4480</v>
      </c>
      <c r="BQ5" s="117" t="s">
        <v>203</v>
      </c>
      <c r="BR5" s="130" t="s">
        <v>281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2025-12-28T13:40:11Z</dcterms:modified>
</cp:coreProperties>
</file>