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randhir_kumar_spandanasphoorty_com/Documents/Desktop/"/>
    </mc:Choice>
  </mc:AlternateContent>
  <xr:revisionPtr revIDLastSave="1" documentId="8_{53B71FDC-49C7-4592-8871-F240C5AC9F70}" xr6:coauthVersionLast="47" xr6:coauthVersionMax="47" xr10:uidLastSave="{3AF17145-B127-4118-9F26-18E7599689A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<sst xmlns="http://schemas.openxmlformats.org/spreadsheetml/2006/main" count="332" uniqueCount="288">
  <si>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</si>
  <si>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</si>
  <si>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</si>
  <si>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</si>
  <si>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</si>
  <si>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</si>
  <si>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</si>
  <si>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</si>
  <si>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</si>
  <si>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</si>
  <si>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</si>
  <si>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</si>
  <si>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</si>
  <si>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</si>
  <si>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</si>
  <si>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</si>
  <si>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</si>
  <si>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</si>
  <si>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</si>
  <si>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</si>
  <si>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</si>
  <si>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</si>
  <si>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</si>
  <si>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</si>
  <si>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</si>
  <si>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</si>
  <si>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</si>
  <si>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</si>
  <si>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</si>
  <si>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</si>
  <si>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</si>
  <si>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</si>
  <si>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</si>
  <si>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</si>
  <si>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</si>
  <si>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</si>
  <si>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</si>
  <si>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</si>
  <si>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</si>
  <si>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</si>
  <si>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</si>
  <si>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</si>
  <si>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</si>
  <si>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</si>
  <si>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</si>
  <si>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</si>
  <si>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</si>
  <si>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</si>
  <si>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</si>
  <si>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</si>
  <si>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</si>
  <si>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</si>
  <si>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</si>
  <si>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</si>
  <si>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</si>
  <si>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</si>
  <si>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</si>
  <si>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</si>
  <si>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</si>
  <si>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</si>
  <si>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</si>
  <si>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</si>
  <si>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</si>
  <si>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</si>
  <si>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</si>
  <si>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</si>
  <si>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</si>
  <si>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</si>
  <si>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</si>
  <si>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</si>
  <si>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</si>
  <si>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</si>
  <si>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</si>
  <si>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</si>
  <si>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</si>
  <si>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</si>
  <si>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</si>
  <si>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</si>
  <si>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</si>
  <si>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</si>
  <si>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</si>
  <si>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</si>
  <si>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</si>
  <si>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</si>
  <si>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</si>
  <si>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</si>
  <si>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</si>
  <si>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</si>
  <si>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</si>
  <si>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</si>
  <si>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</si>
  <si>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</si>
  <si>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</si>
  <si>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</si>
  <si>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</si>
  <si>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</si>
  <si>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</si>
  <si>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</si>
  <si>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</si>
  <si>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</si>
  <si>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</si>
  <si>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</si>
  <si>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</si>
  <si>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</si>
  <si>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</si>
  <si>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</si>
  <si>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</si>
  <si>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</si>
  <si>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</si>
  <si>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</si>
  <si>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</si>
  <si>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</si>
  <si>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</si>
  <si>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</si>
  <si>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</si>
  <si>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</si>
  <si>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</si>
  <si>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</si>
  <si>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</si>
  <si>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</si>
  <si>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</si>
  <si>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</si>
  <si>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</si>
  <si>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</si>
  <si>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</si>
  <si>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</si>
  <si>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</si>
  <si>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</si>
  <si>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</si>
  <si>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</si>
  <si>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</si>
  <si>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</si>
  <si>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</si>
  <si>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</si>
  <si>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</si>
  <si>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</si>
  <si>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</si>
  <si>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</si>
  <si>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</si>
  <si>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</si>
  <si>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</si>
  <si>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</si>
  <si>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</si>
  <si>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</si>
  <si>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</si>
  <si>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</si>
  <si>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</si>
  <si>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</si>
  <si>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</si>
  <si>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</si>
  <si>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</si>
  <si>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</si>
  <si>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</si>
  <si>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</si>
  <si>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</si>
  <si>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</si>
  <si>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</si>
  <si>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</si>
  <si>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</si>
  <si>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</si>
  <si>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</si>
  <si>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</si>
  <si>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</si>
  <si>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</si>
  <si>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</si>
  <si>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</si>
  <si>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</si>
  <si>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</si>
  <si>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</si>
  <si>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</si>
  <si>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</si>
  <si>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</si>
  <si>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</si>
  <si>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</si>
  <si>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</si>
  <si>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</si>
  <si>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</si>
  <si>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</si>
  <si>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</si>
  <si>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</si>
  <si>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</si>
  <si>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</si>
  <si>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</si>
  <si>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</si>
  <si>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</si>
  <si>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</si>
  <si>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</si>
  <si>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</si>
  <si>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</si>
  <si>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</si>
  <si>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</si>
  <si>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</si>
  <si>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</si>
  <si>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</si>
  <si>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</si>
  <si>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</si>
  <si>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</si>
  <si>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</si>
  <si>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</si>
  <si>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</si>
  <si>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</si>
  <si>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</si>
  <si>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</si>
  <si>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</si>
  <si>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</si>
  <si>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</si>
  <si>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</si>
  <si>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</si>
  <si>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</si>
  <si>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</si>
  <si>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</si>
  <si>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</si>
  <si>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</si>
  <si>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</si>
  <si>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</si>
  <si>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</si>
  <si>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</si>
  <si>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</si>
  <si>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</si>
  <si>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</si>
  <si>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</si>
  <si>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</si>
  <si>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</si>
  <si>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</si>
  <si>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</si>
  <si>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</si>
  <si>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</si>
  <si>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</si>
  <si>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</si>
  <si>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</si>
  <si>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</si>
  <si>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</si>
  <si>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</si>
  <si>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</si>
  <si>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</si>
  <si>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</si>
  <si>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</si>
  <si>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</si>
  <si>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</si>
  <si>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</si>
  <si>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</si>
  <si>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</si>
  <si>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</si>
  <si>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</si>
  <si>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</si>
  <si>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</si>
  <si>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</si>
  <si>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CSS</t>
  </si>
  <si>
    <t>Open</t>
  </si>
  <si>
    <t>FIR Not Filled</t>
  </si>
  <si>
    <t>Chetana</t>
  </si>
  <si>
    <t>HINDU</t>
  </si>
  <si>
    <t>Randhir Kumar/SF0059879</t>
  </si>
  <si>
    <t>North</t>
  </si>
  <si>
    <t>Credit Assistant</t>
  </si>
  <si>
    <t>Terminated</t>
  </si>
  <si>
    <t>Reporting Time : 01:20 PM</t>
  </si>
  <si>
    <t>Bihar-2</t>
  </si>
  <si>
    <t>Patna</t>
  </si>
  <si>
    <t>Jamui</t>
  </si>
  <si>
    <t>BH3936</t>
  </si>
  <si>
    <t>Jamui-3</t>
  </si>
  <si>
    <t>Khairma</t>
  </si>
  <si>
    <t>SF0086035</t>
  </si>
  <si>
    <t>Rohit kumar</t>
  </si>
  <si>
    <t>698174</t>
  </si>
  <si>
    <t>goswami tola</t>
  </si>
  <si>
    <t>SSF2944115</t>
  </si>
  <si>
    <t>BC</t>
  </si>
  <si>
    <t>Coal Business</t>
  </si>
  <si>
    <t>JYOTI KIRAN</t>
  </si>
  <si>
    <t>14-Nov-2022</t>
  </si>
  <si>
    <t>Wed</t>
  </si>
  <si>
    <t>1</t>
  </si>
  <si>
    <t>3.07 Yrs</t>
  </si>
  <si>
    <t>14 Nov 2022</t>
  </si>
  <si>
    <t>&gt; 2 to 4 Years</t>
  </si>
  <si>
    <t>07-Jan-2023</t>
  </si>
  <si>
    <t>06-Dec-2024</t>
  </si>
  <si>
    <t>31-Mar-2025</t>
  </si>
  <si>
    <t>Staff Raj Kumar/SF0076184 collected  EMI of Rs.2250 on dated-07/08/2025 but entry not posted in Fimo.</t>
  </si>
  <si>
    <t>SF0076184</t>
  </si>
  <si>
    <t>Raj Kumar</t>
  </si>
  <si>
    <t>Rajnish Kumar/SF0046465</t>
  </si>
  <si>
    <t>Raju Kumar/SF0091851</t>
  </si>
  <si>
    <t>Vivek Singh/SF0090494</t>
  </si>
  <si>
    <t>Saket Nath Thakur/SF0062081</t>
  </si>
  <si>
    <t>349491846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</si>
</sst>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5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BH3936</v>
      </c>
      <c r="D5" s="63" t="str">
        <f>IF('Physical Cash at Safe'!D28="Yes", 'Physical Cash at Safe'!A4, 'Borrower Wise Details'!C5)</f>
        <v>Jamui-3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45995</v>
      </c>
      <c r="H5" s="106" t="s">
        <v>247</v>
      </c>
      <c r="I5" s="61">
        <v>45997</v>
      </c>
      <c r="J5" s="74">
        <f>IF('Physical Cash at Safe'!D28="Yes",'Physical Cash at Safe'!E28,IF('Borrower Wise Details'!D5&lt;&gt;"",'Borrower Wise Details'!D5,""))</f>
        <v>143236</v>
      </c>
      <c r="K5" s="81">
        <v>1</v>
      </c>
      <c r="L5" s="82">
        <v>0</v>
      </c>
      <c r="M5" s="82">
        <v>0</v>
      </c>
      <c r="N5" s="82" t="s">
        <v>283</v>
      </c>
      <c r="O5" s="82" t="s">
        <v>284</v>
      </c>
      <c r="P5" s="82" t="s">
        <v>285</v>
      </c>
      <c r="Q5" s="82" t="s">
        <v>286</v>
      </c>
      <c r="R5" s="75" t="str">
        <f>IF('Physical Cash at Safe'!$D$28="Yes", 'Physical Cash at Safe'!$A$28, IF('Borrower Wise Details'!F5&lt;&gt;"", 'Borrower Wise Details'!F5, ""))</f>
        <v>Raj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SF0076184</v>
      </c>
      <c r="U5" s="77" t="s">
        <v>255</v>
      </c>
      <c r="V5" s="61">
        <v>45510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46017</v>
      </c>
      <c r="AA5" s="61">
        <v>46017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46017</v>
      </c>
      <c r="AH5" s="70" t="s">
        <v>280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BH3936</v>
      </c>
      <c r="C5" s="50" t="str">
        <f>IF('Fraud Investigation Report'!D5="", "", 'Fraud Investigation Report'!D5)</f>
        <v>Jamui-3</v>
      </c>
      <c r="D5" s="68" t="str">
        <f>IF(OR('Fraud Investigation Report'!R5="", 'Fraud Investigation Report'!R5=0), "", 'Fraud Investigation Report'!R5)</f>
        <v>Raj Kumar</v>
      </c>
      <c r="E5" s="68" t="str">
        <f>IF(OR('Fraud Investigation Report'!T5="", 'Fraud Investigation Report'!T5=0), "", 'Fraud Investigation Report'!T5)</f>
        <v>SF0076184</v>
      </c>
      <c r="F5" s="68" t="str">
        <f>IF(OR('Fraud Investigation Report'!S5="", 'Fraud Investigation Report'!S5=0), "", 'Fraud Investigation Report'!S5)</f>
        <v>Credit Assistant</v>
      </c>
      <c r="G5" s="50">
        <f>IF('Fraud Investigation Report'!J5="", "", 'Fraud Investigation Report'!J5)</f>
        <v>143236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2250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2250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3" t="s">
        <v>2</v>
      </c>
      <c r="B1" s="154"/>
      <c r="C1" s="154"/>
      <c r="D1" s="154"/>
      <c r="E1" s="155"/>
    </row>
    <row r="2" spans="1:5" ht="18" x14ac:dyDescent="0.35">
      <c r="A2" s="14"/>
      <c r="B2" s="156" t="s">
        <v>3</v>
      </c>
      <c r="C2" s="156"/>
      <c r="D2" s="15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7" t="s">
        <v>70</v>
      </c>
      <c r="B7" s="158"/>
      <c r="C7" s="158"/>
      <c r="D7" s="158"/>
      <c r="E7" s="158"/>
    </row>
    <row r="8" spans="1:5" ht="15" customHeight="1" x14ac:dyDescent="0.3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4" x14ac:dyDescent="0.3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5" t="s">
        <v>97</v>
      </c>
      <c r="B20" s="166"/>
      <c r="C20" s="32">
        <v>0</v>
      </c>
      <c r="D20" s="33" t="s">
        <v>91</v>
      </c>
      <c r="E20" s="34">
        <v>0</v>
      </c>
    </row>
    <row r="21" spans="1:5" ht="30" customHeight="1" x14ac:dyDescent="0.3">
      <c r="A21" s="167" t="s">
        <v>88</v>
      </c>
      <c r="B21" s="168"/>
      <c r="C21" s="34">
        <v>0</v>
      </c>
      <c r="D21" s="33" t="s">
        <v>89</v>
      </c>
      <c r="E21" s="34"/>
    </row>
    <row r="22" spans="1:5" ht="30" customHeight="1" x14ac:dyDescent="0.3">
      <c r="A22" s="167" t="s">
        <v>77</v>
      </c>
      <c r="B22" s="168"/>
      <c r="C22" s="34">
        <v>0</v>
      </c>
      <c r="D22" s="35" t="s">
        <v>78</v>
      </c>
      <c r="E22" s="34"/>
    </row>
    <row r="23" spans="1:5" ht="30" customHeight="1" x14ac:dyDescent="0.3">
      <c r="A23" s="167" t="s">
        <v>79</v>
      </c>
      <c r="B23" s="168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2"/>
      <c r="C24" s="152"/>
      <c r="D24" s="152"/>
      <c r="E24" s="152"/>
    </row>
    <row r="25" spans="1:5" ht="57.75" customHeight="1" x14ac:dyDescent="0.3">
      <c r="A25" s="36" t="s">
        <v>81</v>
      </c>
      <c r="B25" s="141"/>
      <c r="C25" s="141"/>
      <c r="D25" s="141"/>
      <c r="E25" s="141"/>
    </row>
    <row r="26" spans="1:5" ht="20.100000000000001" customHeight="1" x14ac:dyDescent="0.3">
      <c r="A26" s="146" t="s">
        <v>189</v>
      </c>
      <c r="B26" s="146"/>
      <c r="C26" s="146"/>
      <c r="D26" s="146"/>
      <c r="E26" s="146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4" t="s">
        <v>217</v>
      </c>
      <c r="E29" s="145"/>
    </row>
    <row r="30" spans="1:5" ht="40.049999999999997" customHeight="1" x14ac:dyDescent="0.3">
      <c r="A30" s="126"/>
      <c r="B30" s="126"/>
      <c r="C30" s="127">
        <f>A30-B30</f>
        <v>0</v>
      </c>
      <c r="D30" s="147"/>
      <c r="E30" s="148"/>
    </row>
    <row r="31" spans="1:5" ht="15" customHeight="1" x14ac:dyDescent="0.3">
      <c r="A31" s="149"/>
      <c r="B31" s="150"/>
      <c r="C31" s="150"/>
      <c r="D31" s="150"/>
      <c r="E31" s="151"/>
    </row>
    <row r="32" spans="1:5" ht="24.75" customHeight="1" x14ac:dyDescent="0.3">
      <c r="A32" s="37" t="s">
        <v>218</v>
      </c>
      <c r="B32" s="38"/>
      <c r="C32" s="37" t="s">
        <v>82</v>
      </c>
      <c r="D32" s="142"/>
      <c r="E32" s="143"/>
    </row>
    <row r="33" spans="1:5" ht="18" customHeight="1" x14ac:dyDescent="0.3">
      <c r="A33" s="37" t="s">
        <v>83</v>
      </c>
      <c r="B33" s="130"/>
      <c r="C33" s="39" t="s">
        <v>84</v>
      </c>
      <c r="D33" s="136"/>
      <c r="E33" s="137"/>
    </row>
    <row r="34" spans="1:5" ht="27.6" x14ac:dyDescent="0.3">
      <c r="A34" s="39" t="s">
        <v>219</v>
      </c>
      <c r="B34" s="131"/>
      <c r="C34" s="39" t="s">
        <v>220</v>
      </c>
      <c r="D34" s="138"/>
      <c r="E34" s="139"/>
    </row>
    <row r="35" spans="1:5" ht="27.6" x14ac:dyDescent="0.3">
      <c r="A35" s="39" t="s">
        <v>221</v>
      </c>
      <c r="B35" s="131"/>
      <c r="C35" s="39" t="s">
        <v>223</v>
      </c>
      <c r="D35" s="138"/>
      <c r="E35" s="139"/>
    </row>
    <row r="36" spans="1:5" ht="25.5" customHeight="1" x14ac:dyDescent="0.3">
      <c r="A36" s="39" t="s">
        <v>222</v>
      </c>
      <c r="B36" s="131"/>
      <c r="C36" s="39" t="s">
        <v>224</v>
      </c>
      <c r="D36" s="140"/>
      <c r="E36" s="140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G2" zoomScale="110" zoomScaleNormal="110" workbookViewId="0">
      <selection activeCell="L5" sqref="L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BH3936</v>
      </c>
      <c r="C5" s="118" t="str">
        <f>IF('Loan Outstanding Report'!$H$5="", "", 'Loan Outstanding Report'!$H$5)</f>
        <v>Jamui-3</v>
      </c>
      <c r="D5" s="169">
        <v>143236</v>
      </c>
      <c r="E5" s="65"/>
      <c r="F5" s="134" t="s">
        <v>282</v>
      </c>
      <c r="G5" s="133" t="s">
        <v>281</v>
      </c>
      <c r="H5" s="49" t="s">
        <v>254</v>
      </c>
      <c r="I5" s="119" t="s">
        <v>265</v>
      </c>
      <c r="J5" s="119" t="s">
        <v>267</v>
      </c>
      <c r="K5" s="119" t="s">
        <v>270</v>
      </c>
      <c r="L5" s="11" t="s">
        <v>287</v>
      </c>
      <c r="M5" s="65" t="s">
        <v>271</v>
      </c>
      <c r="N5" s="123">
        <v>41952</v>
      </c>
      <c r="O5" s="123">
        <v>2250</v>
      </c>
      <c r="P5" s="120" t="s">
        <v>139</v>
      </c>
      <c r="Q5" s="80">
        <v>45876</v>
      </c>
      <c r="R5" s="123">
        <v>2250</v>
      </c>
      <c r="S5" s="123">
        <v>0</v>
      </c>
      <c r="T5" s="123">
        <v>0</v>
      </c>
      <c r="U5" s="124">
        <f t="shared" ref="U5" si="0">IF(AND(ISBLANK(R5),ISBLANK(S5),ISBLANK(T5)),"",R5-(S5+T5))</f>
        <v>2250</v>
      </c>
      <c r="V5" s="116" t="s">
        <v>201</v>
      </c>
      <c r="W5" s="121" t="s">
        <v>280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 t="shared" ref="H6:H16" si="1"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2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ref="H7" si="8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46017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46017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256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253</v>
      </c>
      <c r="C5" s="38" t="s">
        <v>257</v>
      </c>
      <c r="D5" s="38" t="s">
        <v>258</v>
      </c>
      <c r="E5" s="38" t="s">
        <v>259</v>
      </c>
      <c r="F5" s="38" t="s">
        <v>259</v>
      </c>
      <c r="G5" s="84" t="s">
        <v>260</v>
      </c>
      <c r="H5" s="38" t="s">
        <v>261</v>
      </c>
      <c r="I5" s="84">
        <v>23466</v>
      </c>
      <c r="J5" s="38" t="s">
        <v>262</v>
      </c>
      <c r="K5" s="84">
        <v>23466</v>
      </c>
      <c r="L5" s="84" t="s">
        <v>263</v>
      </c>
      <c r="M5" s="38" t="s">
        <v>264</v>
      </c>
      <c r="N5" s="84">
        <v>34292</v>
      </c>
      <c r="O5" s="84" t="s">
        <v>265</v>
      </c>
      <c r="P5" s="84">
        <v>51939</v>
      </c>
      <c r="Q5" s="38" t="s">
        <v>266</v>
      </c>
      <c r="R5" s="38" t="s">
        <v>250</v>
      </c>
      <c r="S5" s="84" t="s">
        <v>267</v>
      </c>
      <c r="T5" s="84" t="s">
        <v>267</v>
      </c>
      <c r="U5" s="84" t="s">
        <v>268</v>
      </c>
      <c r="V5" s="84" t="s">
        <v>251</v>
      </c>
      <c r="W5" s="84">
        <v>541</v>
      </c>
      <c r="X5" s="38" t="s">
        <v>269</v>
      </c>
      <c r="Y5" s="84">
        <v>349491846</v>
      </c>
      <c r="Z5" s="38" t="s">
        <v>270</v>
      </c>
      <c r="AA5" s="107" t="s">
        <v>271</v>
      </c>
      <c r="AB5" s="84">
        <v>41952</v>
      </c>
      <c r="AC5" s="107" t="s">
        <v>272</v>
      </c>
      <c r="AD5" s="84">
        <v>24</v>
      </c>
      <c r="AE5" s="84" t="s">
        <v>273</v>
      </c>
      <c r="AF5" s="84" t="s">
        <v>274</v>
      </c>
      <c r="AG5" s="107" t="s">
        <v>275</v>
      </c>
      <c r="AH5" s="84" t="s">
        <v>276</v>
      </c>
      <c r="AI5" s="107" t="s">
        <v>277</v>
      </c>
      <c r="AJ5" s="84">
        <v>2705</v>
      </c>
      <c r="AK5" s="84">
        <v>2250</v>
      </c>
      <c r="AL5" s="107" t="s">
        <v>278</v>
      </c>
      <c r="AM5" s="84">
        <v>39747.300000000003</v>
      </c>
      <c r="AN5" s="111">
        <v>12457.7</v>
      </c>
      <c r="AO5" s="111">
        <v>52205</v>
      </c>
      <c r="AP5" s="111">
        <v>2204.6999999999998</v>
      </c>
      <c r="AQ5" s="111">
        <v>45.3</v>
      </c>
      <c r="AR5" s="111">
        <v>2250</v>
      </c>
      <c r="AS5" s="111">
        <v>2204.6999999999998</v>
      </c>
      <c r="AT5" s="111">
        <v>45.3</v>
      </c>
      <c r="AU5" s="111">
        <v>2250</v>
      </c>
      <c r="AV5" s="84">
        <v>36</v>
      </c>
      <c r="AW5" s="84"/>
      <c r="AX5" s="84"/>
      <c r="AY5" s="107"/>
      <c r="AZ5" s="84"/>
      <c r="BA5" s="84"/>
      <c r="BB5" s="84" t="s">
        <v>248</v>
      </c>
      <c r="BC5" s="84"/>
      <c r="BD5" s="107" t="s">
        <v>279</v>
      </c>
      <c r="BE5" s="84">
        <v>41952</v>
      </c>
      <c r="BF5" s="38" t="s">
        <v>267</v>
      </c>
      <c r="BG5" s="84">
        <v>9572925089</v>
      </c>
      <c r="BH5" s="113" t="s">
        <v>252</v>
      </c>
      <c r="BI5" s="38" t="s">
        <v>111</v>
      </c>
      <c r="BJ5" s="85">
        <v>46017</v>
      </c>
      <c r="BK5" s="84"/>
      <c r="BL5" s="38"/>
      <c r="BM5" s="114" t="s">
        <v>120</v>
      </c>
      <c r="BN5" s="115" t="s">
        <v>199</v>
      </c>
      <c r="BO5" s="84" t="s">
        <v>243</v>
      </c>
      <c r="BP5" s="84">
        <v>2250</v>
      </c>
      <c r="BQ5" s="116" t="s">
        <v>201</v>
      </c>
      <c r="BR5" s="132" t="s">
        <v>280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Randhir Kumar</cp:lastModifiedBy>
  <cp:lastPrinted>2025-05-06T06:37:39Z</cp:lastPrinted>
  <dcterms:created xsi:type="dcterms:W3CDTF">2023-04-07T11:05:50Z</dcterms:created>
  <dcterms:modified xsi:type="dcterms:W3CDTF">2025-12-26T08:36:53Z</dcterms:modified>
</cp:coreProperties>
</file>