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C3CA3292-090B-4678-9951-BC1FF92AE94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<sst xmlns="http://schemas.openxmlformats.org/spreadsheetml/2006/main" count="349" uniqueCount="300">
  <si>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</si>
  <si>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</si>
  <si>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</si>
  <si>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</si>
  <si>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</si>
  <si>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</si>
  <si>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</si>
  <si>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</si>
  <si>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</si>
  <si>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</si>
  <si>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</si>
  <si>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</si>
  <si>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</si>
  <si>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</si>
  <si>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</si>
  <si>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</si>
  <si>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</si>
  <si>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</si>
  <si>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</si>
  <si>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</si>
  <si>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</si>
  <si>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</si>
  <si>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</si>
  <si>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</si>
  <si>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</si>
  <si>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</si>
  <si>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</si>
  <si>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</si>
  <si>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</si>
  <si>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</si>
  <si>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</si>
  <si>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</si>
  <si>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</si>
  <si>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</si>
  <si>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</si>
  <si>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</si>
  <si>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</si>
  <si>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</si>
  <si>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</si>
  <si>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</si>
  <si>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</si>
  <si>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</si>
  <si>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</si>
  <si>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</si>
  <si>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</si>
  <si>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</si>
  <si>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</si>
  <si>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</si>
  <si>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</si>
  <si>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</si>
  <si>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</si>
  <si>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</si>
  <si>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</si>
  <si>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</si>
  <si>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</si>
  <si>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</si>
  <si>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</si>
  <si>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</si>
  <si>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</si>
  <si>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</si>
  <si>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</si>
  <si>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</si>
  <si>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</si>
  <si>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</si>
  <si>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</si>
  <si>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</si>
  <si>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</si>
  <si>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</si>
  <si>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</si>
  <si>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</si>
  <si>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</si>
  <si>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</si>
  <si>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</si>
  <si>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</si>
  <si>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</si>
  <si>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</si>
  <si>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</si>
  <si>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</si>
  <si>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</si>
  <si>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</si>
  <si>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</si>
  <si>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</si>
  <si>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</si>
  <si>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</si>
  <si>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</si>
  <si>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</si>
  <si>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</si>
  <si>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</si>
  <si>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</si>
  <si>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</si>
  <si>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</si>
  <si>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</si>
  <si>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</si>
  <si>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</si>
  <si>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</si>
  <si>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</si>
  <si>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</si>
  <si>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</si>
  <si>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</si>
  <si>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</si>
  <si>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</si>
  <si>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</si>
  <si>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</si>
  <si>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</si>
  <si>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</si>
  <si>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</si>
  <si>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</si>
  <si>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</si>
  <si>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</si>
  <si>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</si>
  <si>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</si>
  <si>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</si>
  <si>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</si>
  <si>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</si>
  <si>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</si>
  <si>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</si>
  <si>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</si>
  <si>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</si>
  <si>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</si>
  <si>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</si>
  <si>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</si>
  <si>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</si>
  <si>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</si>
  <si>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</si>
  <si>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</si>
  <si>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</si>
  <si>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</si>
  <si>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</si>
  <si>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</si>
  <si>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</si>
  <si>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</si>
  <si>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</si>
  <si>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</si>
  <si>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</si>
  <si>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</si>
  <si>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</si>
  <si>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</si>
  <si>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</si>
  <si>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</si>
  <si>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</si>
  <si>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</si>
  <si>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</si>
  <si>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</si>
  <si>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</si>
  <si>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</si>
  <si>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</si>
  <si>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</si>
  <si>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</si>
  <si>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</si>
  <si>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</si>
  <si>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</si>
  <si>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</si>
  <si>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</si>
  <si>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</si>
  <si>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</si>
  <si>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</si>
  <si>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</si>
  <si>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</si>
  <si>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</si>
  <si>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</si>
  <si>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</si>
  <si>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</si>
  <si>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</si>
  <si>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</si>
  <si>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</si>
  <si>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</si>
  <si>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</si>
  <si>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</si>
  <si>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</si>
  <si>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</si>
  <si>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</si>
  <si>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</si>
  <si>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</si>
  <si>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</si>
  <si>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</si>
  <si>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</si>
  <si>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</si>
  <si>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</si>
  <si>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</si>
  <si>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</si>
  <si>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</si>
  <si>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</si>
  <si>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</si>
  <si>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</si>
  <si>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</si>
  <si>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</si>
  <si>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</si>
  <si>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</si>
  <si>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</si>
  <si>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</si>
  <si>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</si>
  <si>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</si>
  <si>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</si>
  <si>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</si>
  <si>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</si>
  <si>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</si>
  <si>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</si>
  <si>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</si>
  <si>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</si>
  <si>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</si>
  <si>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</si>
  <si>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</si>
  <si>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</si>
  <si>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</si>
  <si>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</si>
  <si>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</si>
  <si>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</si>
  <si>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</si>
  <si>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</si>
  <si>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</si>
  <si>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</si>
  <si>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</si>
  <si>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</si>
  <si>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</si>
  <si>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</si>
  <si>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</si>
  <si>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</si>
  <si>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</si>
  <si>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</si>
  <si>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</si>
  <si>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</si>
  <si>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</si>
  <si>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</si>
  <si>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</si>
  <si>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</si>
  <si>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</si>
  <si>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</si>
  <si>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</si>
  <si>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</si>
  <si>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</si>
  <si>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</si>
  <si>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</si>
  <si>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</si>
  <si>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</si>
  <si>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</si>
  <si>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</si>
  <si>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</si>
  <si>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</si>
  <si>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</si>
  <si>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</si>
  <si>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</si>
  <si>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</si>
  <si>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</si>
  <si>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</si>
  <si>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</si>
  <si>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</si>
  <si>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</si>
  <si>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BH3046</t>
  </si>
  <si>
    <t>Bagaha</t>
  </si>
  <si>
    <t>Kotwa</t>
  </si>
  <si>
    <t>Motihari</t>
  </si>
  <si>
    <t>Bihar-1</t>
  </si>
  <si>
    <t>Dual Staff</t>
  </si>
  <si>
    <t>Raushan Kumar</t>
  </si>
  <si>
    <t>R</t>
  </si>
  <si>
    <t>SF0099732</t>
  </si>
  <si>
    <t>Bm</t>
  </si>
  <si>
    <t>Available &amp; Updated</t>
  </si>
  <si>
    <t>L</t>
  </si>
  <si>
    <t xml:space="preserve">Raushan Kumar </t>
  </si>
  <si>
    <t>SF0080979</t>
  </si>
  <si>
    <t>LO</t>
  </si>
  <si>
    <t>Report generation date &amp; time: Tuesday, December 30, 2025 11:46 AM</t>
  </si>
  <si>
    <t>Loan Outstanding Report Detailed as on 30-Dec-2025</t>
  </si>
  <si>
    <t>East</t>
  </si>
  <si>
    <t>Bihar</t>
  </si>
  <si>
    <t xml:space="preserve">Khair Pokhara </t>
  </si>
  <si>
    <t>SF0094792</t>
  </si>
  <si>
    <t>Saurabh Kumar</t>
  </si>
  <si>
    <t>688635 v3</t>
  </si>
  <si>
    <t>kumiya 1</t>
  </si>
  <si>
    <t>Chetana</t>
  </si>
  <si>
    <t>SSF3538258</t>
  </si>
  <si>
    <t>OBC</t>
  </si>
  <si>
    <t>HINDU</t>
  </si>
  <si>
    <t>Agriculture &amp; Farming</t>
  </si>
  <si>
    <t>LALITA DEVI</t>
  </si>
  <si>
    <t>10-Apr-2024</t>
  </si>
  <si>
    <t>Thu</t>
  </si>
  <si>
    <t>2</t>
  </si>
  <si>
    <t>2.80 Yrs</t>
  </si>
  <si>
    <t>13 Mar 2023</t>
  </si>
  <si>
    <t>&gt; 2 to 4 Years</t>
  </si>
  <si>
    <t>09-May-2024</t>
  </si>
  <si>
    <t>11-Dec-2025</t>
  </si>
  <si>
    <t>Open</t>
  </si>
  <si>
    <t>Rahul Raj</t>
  </si>
  <si>
    <t>Amit Kumar Chaubey/
SF0078016</t>
  </si>
  <si>
    <t>Baban Kumar Ram/SF0064392</t>
  </si>
  <si>
    <t>Rakesh Kumar Singh/SF0007606</t>
  </si>
  <si>
    <t>Alok Kumar Raju/SF0091403</t>
  </si>
  <si>
    <t>Terminated</t>
  </si>
  <si>
    <t>Complaint Lodged</t>
  </si>
  <si>
    <t>SF0075519</t>
  </si>
  <si>
    <t>Emi Received From UPI On Date 12-11-2024 but not posted in fimo by Lo-Rahul Raju Em ID SF0075519</t>
  </si>
  <si>
    <t>Completed-Report Submitted</t>
  </si>
  <si>
    <t>CSS</t>
  </si>
  <si>
    <t>Govind Kumar/SF0081789</t>
  </si>
  <si>
    <t>FN25-26-03350</t>
  </si>
  <si>
    <t>As per the complaint raised by the borrower through CSS portal it is observed that LO Rahul Raj/SF0075519 collected Rs. 3470 digitally from the 01 borrower but same is not accounated ion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</si>
</sst>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7"/>
      <color rgb="FF242424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BH3046</v>
      </c>
      <c r="D5" s="63" t="str">
        <f>IF('Physical Cash at Safe'!D28="Yes", 'Physical Cash at Safe'!A4, 'Borrower Wise Details'!C5)</f>
        <v>Bagaha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45999</v>
      </c>
      <c r="H5" s="107" t="s">
        <v>296</v>
      </c>
      <c r="I5" s="61">
        <v>46021</v>
      </c>
      <c r="J5" s="74" t="str">
        <f>IF('Physical Cash at Safe'!D28="Yes",'Physical Cash at Safe'!E28,IF('Borrower Wise Details'!D5&lt;&gt;"",'Borrower Wise Details'!D5,""))</f>
        <v>FN25-26-03350</v>
      </c>
      <c r="K5" s="81">
        <v>1</v>
      </c>
      <c r="L5" s="82">
        <v>3470</v>
      </c>
      <c r="M5" s="82">
        <v>0</v>
      </c>
      <c r="N5" s="129" t="s">
        <v>287</v>
      </c>
      <c r="O5" s="82" t="s">
        <v>288</v>
      </c>
      <c r="P5" s="82" t="s">
        <v>289</v>
      </c>
      <c r="Q5" s="82" t="s">
        <v>290</v>
      </c>
      <c r="R5" s="75" t="str">
        <f>IF('Physical Cash at Safe'!$D$28="Yes", 'Physical Cash at Safe'!$A$28, IF('Borrower Wise Details'!F5&lt;&gt;"", 'Borrower Wise Details'!F5, ""))</f>
        <v>Rahul Raj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SF0075519</v>
      </c>
      <c r="U5" s="77" t="s">
        <v>291</v>
      </c>
      <c r="V5" s="61">
        <v>45733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46021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BH3046</v>
      </c>
      <c r="C5" s="50" t="str">
        <f>IF('Fraud Investigation Report'!D5="", "", 'Fraud Investigation Report'!D5)</f>
        <v>Bagaha</v>
      </c>
      <c r="D5" s="68" t="str">
        <f>IF(OR('Fraud Investigation Report'!R5="", 'Fraud Investigation Report'!R5=0), "", 'Fraud Investigation Report'!R5)</f>
        <v>Rahul Raj</v>
      </c>
      <c r="E5" s="68" t="str">
        <f>IF(OR('Fraud Investigation Report'!T5="", 'Fraud Investigation Report'!T5=0), "", 'Fraud Investigation Report'!T5)</f>
        <v>SF0075519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FN25-26-03350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3470</v>
      </c>
      <c r="Q5" s="49"/>
      <c r="R5" s="84" t="s">
        <v>292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" sqref="B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46021</v>
      </c>
      <c r="C6" s="18">
        <v>46020</v>
      </c>
      <c r="D6" s="18">
        <v>46021</v>
      </c>
      <c r="E6" s="19">
        <v>0.47222222222222221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</v>
      </c>
      <c r="C11" s="23">
        <f>B11*A11</f>
        <v>2000</v>
      </c>
      <c r="D11" s="25">
        <v>4</v>
      </c>
      <c r="E11" s="23">
        <f t="shared" ref="E11:E17" si="0">D11*A11</f>
        <v>2000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2200</v>
      </c>
      <c r="D19" s="30" t="s">
        <v>76</v>
      </c>
      <c r="E19" s="31">
        <f>SUM(E10:E18)</f>
        <v>2200</v>
      </c>
    </row>
    <row r="20" spans="1:5" ht="30" customHeight="1" x14ac:dyDescent="0.3">
      <c r="A20" s="160" t="s">
        <v>97</v>
      </c>
      <c r="B20" s="161"/>
      <c r="C20" s="32">
        <v>2200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37" t="s">
        <v>257</v>
      </c>
      <c r="E32" s="138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31" t="s">
        <v>258</v>
      </c>
      <c r="E33" s="132"/>
    </row>
    <row r="34" spans="1:5" ht="27.6" x14ac:dyDescent="0.3">
      <c r="A34" s="39" t="s">
        <v>220</v>
      </c>
      <c r="B34" s="38" t="s">
        <v>253</v>
      </c>
      <c r="C34" s="39" t="s">
        <v>221</v>
      </c>
      <c r="D34" s="133" t="s">
        <v>259</v>
      </c>
      <c r="E34" s="134"/>
    </row>
    <row r="35" spans="1:5" ht="27.6" x14ac:dyDescent="0.3">
      <c r="A35" s="39" t="s">
        <v>222</v>
      </c>
      <c r="B35" s="38" t="s">
        <v>255</v>
      </c>
      <c r="C35" s="39" t="s">
        <v>224</v>
      </c>
      <c r="D35" s="133" t="s">
        <v>260</v>
      </c>
      <c r="E35" s="134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35" t="s">
        <v>261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P5" sqref="P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BH3046</v>
      </c>
      <c r="C5" s="119" t="str">
        <f>IF('Loan Outstanding Report'!$H$5="", "", 'Loan Outstanding Report'!$H$5)</f>
        <v>Bagaha</v>
      </c>
      <c r="D5" s="41" t="s">
        <v>298</v>
      </c>
      <c r="E5" s="65">
        <v>46021</v>
      </c>
      <c r="F5" s="38" t="s">
        <v>286</v>
      </c>
      <c r="G5" s="49" t="s">
        <v>293</v>
      </c>
      <c r="H5" s="49" t="s">
        <v>261</v>
      </c>
      <c r="I5" s="120" t="s">
        <v>269</v>
      </c>
      <c r="J5" s="120" t="s">
        <v>272</v>
      </c>
      <c r="K5" s="120" t="s">
        <v>276</v>
      </c>
      <c r="L5" s="11">
        <v>356413842</v>
      </c>
      <c r="M5" s="65" t="s">
        <v>277</v>
      </c>
      <c r="N5" s="124">
        <v>65000</v>
      </c>
      <c r="O5" s="124">
        <v>3470</v>
      </c>
      <c r="P5" s="121" t="s">
        <v>139</v>
      </c>
      <c r="Q5" s="80">
        <v>45608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294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N5" activePane="bottomRight" state="frozen"/>
      <selection pane="topRight" activeCell="Q1" sqref="Q1"/>
      <selection pane="bottomLeft" activeCell="A5" sqref="A5"/>
      <selection pane="bottomRight" activeCell="BN5" sqref="BN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 t="s">
        <v>263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 t="s">
        <v>262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264</v>
      </c>
      <c r="C5" s="38" t="s">
        <v>265</v>
      </c>
      <c r="D5" s="38" t="s">
        <v>250</v>
      </c>
      <c r="E5" s="38" t="s">
        <v>249</v>
      </c>
      <c r="F5" s="38" t="s">
        <v>248</v>
      </c>
      <c r="G5" s="84" t="s">
        <v>247</v>
      </c>
      <c r="H5" s="38" t="s">
        <v>248</v>
      </c>
      <c r="I5" s="84">
        <v>180993</v>
      </c>
      <c r="J5" s="38" t="s">
        <v>266</v>
      </c>
      <c r="K5" s="84">
        <v>180993</v>
      </c>
      <c r="L5" s="84" t="s">
        <v>267</v>
      </c>
      <c r="M5" s="38" t="s">
        <v>268</v>
      </c>
      <c r="N5" s="84">
        <v>32812</v>
      </c>
      <c r="O5" s="84" t="s">
        <v>269</v>
      </c>
      <c r="P5" s="84">
        <v>425301</v>
      </c>
      <c r="Q5" s="38" t="s">
        <v>270</v>
      </c>
      <c r="R5" s="38" t="s">
        <v>271</v>
      </c>
      <c r="S5" s="84" t="s">
        <v>272</v>
      </c>
      <c r="T5" s="84" t="s">
        <v>272</v>
      </c>
      <c r="U5" s="84" t="s">
        <v>273</v>
      </c>
      <c r="V5" s="84" t="s">
        <v>274</v>
      </c>
      <c r="W5" s="84">
        <v>0</v>
      </c>
      <c r="X5" s="38" t="s">
        <v>275</v>
      </c>
      <c r="Y5" s="84">
        <v>356413842</v>
      </c>
      <c r="Z5" s="38" t="s">
        <v>276</v>
      </c>
      <c r="AA5" s="108" t="s">
        <v>277</v>
      </c>
      <c r="AB5" s="84">
        <v>65000</v>
      </c>
      <c r="AC5" s="108" t="s">
        <v>278</v>
      </c>
      <c r="AD5" s="84">
        <v>24</v>
      </c>
      <c r="AE5" s="84" t="s">
        <v>279</v>
      </c>
      <c r="AF5" s="84" t="s">
        <v>280</v>
      </c>
      <c r="AG5" s="108" t="s">
        <v>281</v>
      </c>
      <c r="AH5" s="84" t="s">
        <v>282</v>
      </c>
      <c r="AI5" s="108" t="s">
        <v>283</v>
      </c>
      <c r="AJ5" s="84">
        <v>3470</v>
      </c>
      <c r="AK5" s="84">
        <v>3470</v>
      </c>
      <c r="AL5" s="108" t="s">
        <v>284</v>
      </c>
      <c r="AM5" s="84">
        <v>48585.64</v>
      </c>
      <c r="AN5" s="112">
        <v>17344.36</v>
      </c>
      <c r="AO5" s="112">
        <v>65930</v>
      </c>
      <c r="AP5" s="112">
        <v>16414.36</v>
      </c>
      <c r="AQ5" s="112">
        <v>1007.64</v>
      </c>
      <c r="AR5" s="112">
        <v>17422</v>
      </c>
      <c r="AS5" s="112">
        <v>3155.2</v>
      </c>
      <c r="AT5" s="112">
        <v>314.8</v>
      </c>
      <c r="AU5" s="112">
        <v>3470</v>
      </c>
      <c r="AV5" s="84">
        <v>20</v>
      </c>
      <c r="AW5" s="84"/>
      <c r="AX5" s="84"/>
      <c r="AY5" s="108"/>
      <c r="AZ5" s="84"/>
      <c r="BA5" s="84"/>
      <c r="BB5" s="84" t="s">
        <v>285</v>
      </c>
      <c r="BC5" s="84"/>
      <c r="BD5" s="108"/>
      <c r="BE5" s="84">
        <v>0</v>
      </c>
      <c r="BF5" s="38"/>
      <c r="BG5" s="84">
        <v>7739923038</v>
      </c>
      <c r="BH5" s="114" t="s">
        <v>297</v>
      </c>
      <c r="BI5" s="38" t="s">
        <v>110</v>
      </c>
      <c r="BJ5" s="85">
        <v>46021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3470</v>
      </c>
      <c r="BQ5" s="117" t="s">
        <v>202</v>
      </c>
      <c r="BR5" s="118" t="s">
        <v>294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2025-12-31T11:31:00Z</dcterms:modified>
</cp:coreProperties>
</file>