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64/"/>
    </mc:Choice>
  </mc:AlternateContent>
  <xr:revisionPtr revIDLastSave="1" documentId="13_ncr:1_{FAC0CD15-CA4B-4A39-A174-4DC8464A84F8}" xr6:coauthVersionLast="47" xr6:coauthVersionMax="47" xr10:uidLastSave="{D73E372D-1A75-460C-B6B3-606A5A7FE57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C12" i="20"/>
  <c r="B12" i="20"/>
  <c r="U11" i="20"/>
  <c r="U10" i="20"/>
  <c r="C10" i="20"/>
  <c r="B10" i="20"/>
  <c r="U9" i="20"/>
  <c r="C9" i="20"/>
  <c r="B9" i="20"/>
  <c r="U8" i="20"/>
  <c r="C8" i="20"/>
  <c r="B8" i="20"/>
  <c r="U7" i="20"/>
  <c r="U6" i="20"/>
  <c r="U5" i="20"/>
  <c r="C5" i="20"/>
  <c r="D5" i="7" s="1"/>
  <c r="B5" i="20"/>
  <c r="C5" i="7" s="1"/>
  <c r="B5" i="24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E19" i="23" l="1"/>
  <c r="C19" i="23"/>
  <c r="B11" i="20"/>
  <c r="C11" i="20"/>
  <c r="K5" i="24"/>
  <c r="AE5" i="7"/>
  <c r="B7" i="20"/>
  <c r="C7" i="20"/>
  <c r="C6" i="20"/>
  <c r="B6" i="20"/>
  <c r="H5" i="24"/>
  <c r="I5" i="24"/>
  <c r="L5" i="24"/>
  <c r="M5" i="24"/>
  <c r="J5" i="24"/>
  <c r="C5" i="24"/>
  <c r="F5" i="7"/>
  <c r="E5" i="7"/>
  <c r="C23" i="23" l="1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<sst xmlns="http://schemas.openxmlformats.org/spreadsheetml/2006/main" count="1085" uniqueCount="456">
  <si>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</si>
  <si>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</si>
  <si>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</si>
  <si>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</si>
  <si>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</si>
  <si>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</si>
  <si>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</si>
  <si>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</si>
  <si>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</si>
  <si>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</si>
  <si>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</si>
  <si>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</si>
  <si>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</si>
  <si>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</si>
  <si>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</si>
  <si>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</si>
  <si>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</si>
  <si>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</si>
  <si>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</si>
  <si>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</si>
  <si>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</si>
  <si>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</si>
  <si>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</si>
  <si>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</si>
  <si>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</si>
  <si>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</si>
  <si>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</si>
  <si>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</si>
  <si>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</si>
  <si>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</si>
  <si>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</si>
  <si>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</si>
  <si>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</si>
  <si>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</si>
  <si>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</si>
  <si>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</si>
  <si>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</si>
  <si>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</si>
  <si>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</si>
  <si>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</si>
  <si>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</si>
  <si>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</si>
  <si>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</si>
  <si>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</si>
  <si>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</si>
  <si>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</si>
  <si>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</si>
  <si>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</si>
  <si>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</si>
  <si>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</si>
  <si>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</si>
  <si>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</si>
  <si>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</si>
  <si>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</si>
  <si>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</si>
  <si>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</si>
  <si>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</si>
  <si>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</si>
  <si>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</si>
  <si>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</si>
  <si>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</si>
  <si>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</si>
  <si>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</si>
  <si>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</si>
  <si>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</si>
  <si>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</si>
  <si>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</si>
  <si>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</si>
  <si>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</si>
  <si>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</si>
  <si>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</si>
  <si>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</si>
  <si>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</si>
  <si>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</si>
  <si>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</si>
  <si>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</si>
  <si>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</si>
  <si>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</si>
  <si>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</si>
  <si>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</si>
  <si>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</si>
  <si>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</si>
  <si>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</si>
  <si>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</si>
  <si>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</si>
  <si>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</si>
  <si>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</si>
  <si>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</si>
  <si>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</si>
  <si>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</si>
  <si>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</si>
  <si>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</si>
  <si>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</si>
  <si>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</si>
  <si>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</si>
  <si>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</si>
  <si>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</si>
  <si>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</si>
  <si>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</si>
  <si>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</si>
  <si>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</si>
  <si>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</si>
  <si>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</si>
  <si>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</si>
  <si>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</si>
  <si>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</si>
  <si>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</si>
  <si>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</si>
  <si>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</si>
  <si>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</si>
  <si>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</si>
  <si>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</si>
  <si>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</si>
  <si>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</si>
  <si>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</si>
  <si>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</si>
  <si>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</si>
  <si>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</si>
  <si>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</si>
  <si>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</si>
  <si>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</si>
  <si>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</si>
  <si>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</si>
  <si>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</si>
  <si>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</si>
  <si>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</si>
  <si>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</si>
  <si>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</si>
  <si>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</si>
  <si>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</si>
  <si>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</si>
  <si>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</si>
  <si>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</si>
  <si>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</si>
  <si>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</si>
  <si>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</si>
  <si>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</si>
  <si>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</si>
  <si>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</si>
  <si>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</si>
  <si>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</si>
  <si>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</si>
  <si>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</si>
  <si>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</si>
  <si>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</si>
  <si>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</si>
  <si>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</si>
  <si>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</si>
  <si>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</si>
  <si>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</si>
  <si>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</si>
  <si>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</si>
  <si>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</si>
  <si>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</si>
  <si>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</si>
  <si>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</si>
  <si>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</si>
  <si>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</si>
  <si>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</si>
  <si>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</si>
  <si>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</si>
  <si>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</si>
  <si>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</si>
  <si>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</si>
  <si>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</si>
  <si>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</si>
  <si>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</si>
  <si>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</si>
  <si>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</si>
  <si>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</si>
  <si>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</si>
  <si>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</si>
  <si>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</si>
  <si>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</si>
  <si>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</si>
  <si>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</si>
  <si>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</si>
  <si>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</si>
  <si>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</si>
  <si>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</si>
  <si>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</si>
  <si>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</si>
  <si>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</si>
  <si>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</si>
  <si>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</si>
  <si>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</si>
  <si>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</si>
  <si>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</si>
  <si>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</si>
  <si>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</si>
  <si>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</si>
  <si>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</si>
  <si>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</si>
  <si>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</si>
  <si>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</si>
  <si>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</si>
  <si>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</si>
  <si>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</si>
  <si>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</si>
  <si>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</si>
  <si>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</si>
  <si>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</si>
  <si>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</si>
  <si>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</si>
  <si>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</si>
  <si>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</si>
  <si>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</si>
  <si>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</si>
  <si>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</si>
  <si>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</si>
  <si>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</si>
  <si>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</si>
  <si>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</si>
  <si>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</si>
  <si>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</si>
  <si>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</si>
  <si>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</si>
  <si>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</si>
  <si>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</si>
  <si>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</si>
  <si>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</si>
  <si>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</si>
  <si>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</si>
  <si>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</si>
  <si>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</si>
  <si>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</si>
  <si>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</si>
  <si>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</si>
  <si>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</si>
  <si>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</si>
  <si>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</si>
  <si>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</si>
  <si>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</si>
  <si>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</si>
  <si>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</si>
  <si>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</si>
  <si>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</si>
  <si>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</si>
  <si>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</si>
  <si>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</si>
  <si>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</si>
  <si>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</si>
  <si>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</si>
  <si>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</si>
  <si>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</si>
  <si>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</si>
  <si>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</si>
  <si>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</si>
  <si>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</si>
  <si>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Rajasthan</t>
  </si>
  <si>
    <t>Jaipur</t>
  </si>
  <si>
    <t>Sikar</t>
  </si>
  <si>
    <t>RJ3508</t>
  </si>
  <si>
    <t>SIKAR</t>
  </si>
  <si>
    <t>SF0079751</t>
  </si>
  <si>
    <t>Rohitash  Yadav</t>
  </si>
  <si>
    <t>SIKAR C37</t>
  </si>
  <si>
    <t>SIKAR C37 Bhago Hamraj K Gar1</t>
  </si>
  <si>
    <t>Chetana Weekly</t>
  </si>
  <si>
    <t>SSF5408810</t>
  </si>
  <si>
    <t>SC</t>
  </si>
  <si>
    <t>HINDU</t>
  </si>
  <si>
    <t>Agriculture &amp; Farming</t>
  </si>
  <si>
    <t>NAGRA BANO</t>
  </si>
  <si>
    <t>30-Jan-2024</t>
  </si>
  <si>
    <t>Swadesh Kumar</t>
  </si>
  <si>
    <t>Staff has collected preclosure amount from member through UPI of Rs.8,080/- on dated 24-Oct-25, but only Rs. 4,525/- adjusted in fimo rest amount of Rs.3,555/- not input in FIMO and still O/s showing.</t>
  </si>
  <si>
    <t>SIKAR hasan laxmangarh C14</t>
  </si>
  <si>
    <t>kosar laxmangarh hasan C14 G1</t>
  </si>
  <si>
    <t>SSF5177130</t>
  </si>
  <si>
    <t>OBC</t>
  </si>
  <si>
    <t>MUSLIM</t>
  </si>
  <si>
    <t>Animal Husbandry &amp; Poultry</t>
  </si>
  <si>
    <t>MOBINA BANO</t>
  </si>
  <si>
    <t>29-Dec-2023</t>
  </si>
  <si>
    <t>SF0080229</t>
  </si>
  <si>
    <t>Rajesh Kumar Maan</t>
  </si>
  <si>
    <t>SIKAR C21</t>
  </si>
  <si>
    <t>SIKAR C21 Kerdeole Faruk1</t>
  </si>
  <si>
    <t>SSF5307851</t>
  </si>
  <si>
    <t>SUMAN DEVI</t>
  </si>
  <si>
    <t>16-Jan-2024</t>
  </si>
  <si>
    <t>SSF5307956</t>
  </si>
  <si>
    <t>KAMALI DEVI</t>
  </si>
  <si>
    <t>SIKAR C21 Hasn1</t>
  </si>
  <si>
    <t>SSF5308044</t>
  </si>
  <si>
    <t>DULAJANA BANO</t>
  </si>
  <si>
    <t>SSF5308065</t>
  </si>
  <si>
    <t>APHRin</t>
  </si>
  <si>
    <t>SSF5348671</t>
  </si>
  <si>
    <t>SANIYA</t>
  </si>
  <si>
    <t>22-Jan-2024</t>
  </si>
  <si>
    <t>SSF5395442</t>
  </si>
  <si>
    <t xml:space="preserve">PAYAL </t>
  </si>
  <si>
    <t>29-Jan-2024</t>
  </si>
  <si>
    <t>SIKAR C37 Dariya K Gar1</t>
  </si>
  <si>
    <t>SSF5408585</t>
  </si>
  <si>
    <t>DARIYA BANJARA</t>
  </si>
  <si>
    <t>03-Feb-2024</t>
  </si>
  <si>
    <t>SSF5494806</t>
  </si>
  <si>
    <t>ASMAN PRAVEEN</t>
  </si>
  <si>
    <t>09-Feb-2024</t>
  </si>
  <si>
    <t>SSF5682679</t>
  </si>
  <si>
    <t>SHANTI DEVI</t>
  </si>
  <si>
    <t>29-Feb-2024</t>
  </si>
  <si>
    <t>SIKAR C43</t>
  </si>
  <si>
    <t>SIKAR C43 Manita Devi Ke Ghar Par1</t>
  </si>
  <si>
    <t>SSF5768514</t>
  </si>
  <si>
    <t>MANJU DEVI</t>
  </si>
  <si>
    <t>11-Mar-2024</t>
  </si>
  <si>
    <t>SSF5790999</t>
  </si>
  <si>
    <t>AMRITA KUMARI</t>
  </si>
  <si>
    <t>14-Mar-2024</t>
  </si>
  <si>
    <t>SIKAR prem Ganga home  C37 G6</t>
  </si>
  <si>
    <t>SSF5808219</t>
  </si>
  <si>
    <t>MRS PREM</t>
  </si>
  <si>
    <t>15-Mar-2024</t>
  </si>
  <si>
    <t>SIKAR mahima hasan laxmangarh C14 G2</t>
  </si>
  <si>
    <t>SSF6066383</t>
  </si>
  <si>
    <t>EBC</t>
  </si>
  <si>
    <t>PINKI SHARMA</t>
  </si>
  <si>
    <t>29-Apr-2024</t>
  </si>
  <si>
    <t>SIKAR C51</t>
  </si>
  <si>
    <t>SIKAR C51 Jubeda Ji Ka Ghar Per2</t>
  </si>
  <si>
    <t>SSF6091410</t>
  </si>
  <si>
    <t xml:space="preserve">JUBEDA </t>
  </si>
  <si>
    <t>20-May-2024</t>
  </si>
  <si>
    <t>SIKAR C63</t>
  </si>
  <si>
    <t>SIKAR C63 Urmila Ji Ke Ghar Par1</t>
  </si>
  <si>
    <t>SSF6095239</t>
  </si>
  <si>
    <t>RANKHI</t>
  </si>
  <si>
    <t>10-May-2024</t>
  </si>
  <si>
    <t>SSF6261368</t>
  </si>
  <si>
    <t xml:space="preserve">SANJU DEVI </t>
  </si>
  <si>
    <t>14-Jun-2024</t>
  </si>
  <si>
    <t>SSF4939492</t>
  </si>
  <si>
    <t>RASIDA</t>
  </si>
  <si>
    <t>19-Nov-2024</t>
  </si>
  <si>
    <t>SSF5307955</t>
  </si>
  <si>
    <t>MEENA TOK</t>
  </si>
  <si>
    <t>08-Nov-2024</t>
  </si>
  <si>
    <t>SSF5397821</t>
  </si>
  <si>
    <t>RAKHI</t>
  </si>
  <si>
    <t>SSF5436738</t>
  </si>
  <si>
    <t>MINAKSHI</t>
  </si>
  <si>
    <t>Unnati weekly</t>
  </si>
  <si>
    <t>15-Aug-2025</t>
  </si>
  <si>
    <t>LO</t>
  </si>
  <si>
    <t>FN25-26-03364</t>
  </si>
  <si>
    <t xml:space="preserve">Rajesh Kumar Maan </t>
  </si>
  <si>
    <t>Staff has collected preclosure amount from member through cash of Rs.4,462/- on dated 24-Nov-25, but only Rs. 3,125/- adjusted in loan in fimo rest amount of Rs.1,337/- not input in FIMO and still O/s showing.</t>
  </si>
  <si>
    <t>As per loan card Staff has collected EWI's Rs. 480/- regularly from member through cash but 2 week arrear shoing in her loan account of Rs.960/-.</t>
  </si>
  <si>
    <t>1</t>
  </si>
  <si>
    <t>2.02 Yrs</t>
  </si>
  <si>
    <t>29 Dec 2023</t>
  </si>
  <si>
    <t>&gt; 2 to 4 Years</t>
  </si>
  <si>
    <t>10-Jan-2024</t>
  </si>
  <si>
    <t>29-Dec-2025</t>
  </si>
  <si>
    <t>Open</t>
  </si>
  <si>
    <t>1.98 Yrs</t>
  </si>
  <si>
    <t>16 Jan 2024</t>
  </si>
  <si>
    <t>&lt;= 2 Years</t>
  </si>
  <si>
    <t>24-Jan-2024</t>
  </si>
  <si>
    <t>16-May-2025</t>
  </si>
  <si>
    <t>30-Sep-2025</t>
  </si>
  <si>
    <t>18-Jun-2025</t>
  </si>
  <si>
    <t>23-Sep-2024</t>
  </si>
  <si>
    <t>31-Dec-2024</t>
  </si>
  <si>
    <t>31-Mar-2025</t>
  </si>
  <si>
    <t>1.96 Yrs</t>
  </si>
  <si>
    <t>22 Jan 2024</t>
  </si>
  <si>
    <t>31-Jan-2024</t>
  </si>
  <si>
    <t>22-Nov-2024</t>
  </si>
  <si>
    <t>1.94 Yrs</t>
  </si>
  <si>
    <t>29 Jan 2024</t>
  </si>
  <si>
    <t>07-Feb-2024</t>
  </si>
  <si>
    <t>09-Oct-2024</t>
  </si>
  <si>
    <t>1.93 Yrs</t>
  </si>
  <si>
    <t>03 Feb 2024</t>
  </si>
  <si>
    <t>15-Feb-2024</t>
  </si>
  <si>
    <t>21-Aug-2025</t>
  </si>
  <si>
    <t>30 Jan 2024</t>
  </si>
  <si>
    <t>08-Feb-2024</t>
  </si>
  <si>
    <t>02-Jan-2026</t>
  </si>
  <si>
    <t>1.91 Yrs</t>
  </si>
  <si>
    <t>09 Feb 2024</t>
  </si>
  <si>
    <t>21-Feb-2024</t>
  </si>
  <si>
    <t>17-Dec-2025</t>
  </si>
  <si>
    <t>1.85 Yrs</t>
  </si>
  <si>
    <t>29 Feb 2024</t>
  </si>
  <si>
    <t>07-Mar-2024</t>
  </si>
  <si>
    <t>1.82 Yrs</t>
  </si>
  <si>
    <t>11 Mar 2024</t>
  </si>
  <si>
    <t>20-Mar-2024</t>
  </si>
  <si>
    <t>14 Mar 2024</t>
  </si>
  <si>
    <t>27-Mar-2024</t>
  </si>
  <si>
    <t>1.81 Yrs</t>
  </si>
  <si>
    <t>15 Mar 2024</t>
  </si>
  <si>
    <t>28-Mar-2024</t>
  </si>
  <si>
    <t>1.69 Yrs</t>
  </si>
  <si>
    <t>29 Apr 2024</t>
  </si>
  <si>
    <t>08-May-2024</t>
  </si>
  <si>
    <t>25-Dec-2025</t>
  </si>
  <si>
    <t>1.63 Yrs</t>
  </si>
  <si>
    <t>20 May 2024</t>
  </si>
  <si>
    <t>29-May-2024</t>
  </si>
  <si>
    <t>03-Dec-2025</t>
  </si>
  <si>
    <t>1.66 Yrs</t>
  </si>
  <si>
    <t>10 May 2024</t>
  </si>
  <si>
    <t>23-May-2024</t>
  </si>
  <si>
    <t>12-Dec-2025</t>
  </si>
  <si>
    <t>GL-1</t>
  </si>
  <si>
    <t>1.56 Yrs</t>
  </si>
  <si>
    <t>14 Jun 2024</t>
  </si>
  <si>
    <t>27-Jun-2024</t>
  </si>
  <si>
    <t>06-Dec-2025</t>
  </si>
  <si>
    <t>2</t>
  </si>
  <si>
    <t>2.12 Yrs</t>
  </si>
  <si>
    <t>24 Nov 2023</t>
  </si>
  <si>
    <t>27-Nov-2024</t>
  </si>
  <si>
    <t>31-Dec-2025</t>
  </si>
  <si>
    <t>20-Nov-2024</t>
  </si>
  <si>
    <t>13-Jun-2025</t>
  </si>
  <si>
    <t>09-Apr-2025</t>
  </si>
  <si>
    <t>01 Feb 2024</t>
  </si>
  <si>
    <t>12-Apr-2025</t>
  </si>
  <si>
    <t>30-Jun-2025</t>
  </si>
  <si>
    <t>IL-1</t>
  </si>
  <si>
    <t>19-Dec-2025</t>
  </si>
  <si>
    <t>Staff has collected preclosure amount from member through UPI of Rs.5,845/- on dated 18-Dec-25, but only Rs. 492/- adjusted in fimo rest amount of Rs. 5,353/- not input in FIMO and still O/s showing.</t>
  </si>
  <si>
    <t>Staff has collected preclosure amount from member through UPI of Rs.6,590/- on dated 18-Dec-25, but only Rs. 568/- adjusted in fimo rest amount of Rs. 6,022/- not input in FIMO and still O/s showing.</t>
  </si>
  <si>
    <t>As per loan card Staff has collected 2 EWI's Rs. 1040/-through UPI from member through cash but 1 week arrear shoing in her loan account of Rs.520/-.</t>
  </si>
  <si>
    <t>Staff has collected preclosure amount from member through cash of Rs.16,500/- on dated 3-Dec-25, but only Rs. 1,294/- adjusted in fimo rest amount of Rs. 15,206/- not input in FIMO and still O/s showing.</t>
  </si>
  <si>
    <t>Staff has collected preclosure amount from member through cash of Rs.2,980/- on dated 20-Dec-25, but only Rs. 465/- adjusted in fimo rest amount of Rs. 2,515/- not input in FIMO and still O/s showing.</t>
  </si>
  <si>
    <t>As per loan card Staff has collected 2 EWI's Rs. 1040/-through UPI from member on dated 12-Dec-25,through cash but 1 week arrear shoing in her loan account of Rs.520/-.</t>
  </si>
  <si>
    <t>Staff has collected preclosure amount from member through cash of Rs.4,462/- on dated 27-Nov-25, but only Rs. 3,125/- adjusted in loan in fimo rest amount of Rs.1,337/- not input in FIMO and still O/s showing.</t>
  </si>
  <si>
    <t>Complaint Not Lodged</t>
  </si>
  <si>
    <t>Business</t>
  </si>
  <si>
    <t>Shyamveer Singh</t>
  </si>
  <si>
    <t>Jitendra Kumar Tyagi</t>
  </si>
  <si>
    <t>Suresh Kumar Yadav</t>
  </si>
  <si>
    <t>Suspended-Not Working</t>
  </si>
  <si>
    <t>Completed-Report Submitted</t>
  </si>
  <si>
    <t>BQM</t>
  </si>
  <si>
    <t>Sarvan Yadav</t>
  </si>
  <si>
    <t>7:15AM</t>
  </si>
  <si>
    <t>Cash tallied</t>
  </si>
  <si>
    <t>Dual Staff</t>
  </si>
  <si>
    <t>Available &amp; Updated</t>
  </si>
  <si>
    <t>Praveen Kumar</t>
  </si>
  <si>
    <t>SF0092947</t>
  </si>
  <si>
    <t>BM</t>
  </si>
  <si>
    <t>G1</t>
  </si>
  <si>
    <t>G2</t>
  </si>
  <si>
    <t>"1.Fraud has been identified by OPS  (CM)team on 24-12-2025 against LO Rajesh kumar man/SF0080229
2.Complain team raised complain on 3-1-2026 vide complain number FN25-26-03364 respectively.
3.At the time of Complain raised 2 borrower was affected of Rs.11,065/-.
4.LO Rajesh kumar man is under suspension from 5-01-2026.
5.After verification done by Audit team out of 1 borrowers physical verified 1 borrowers were affected of Rs.8604."</t>
  </si>
  <si>
    <t>As per loan card Staff has collected EWI's Rs. 480/- regularly between the period of 25-Dec-25 to 9-Jan-26 from member through cash but 2 week arrear showing in her loan account of Rs.960/-.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</si>
</sst>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D5" sqref="AD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RJ3508</v>
      </c>
      <c r="D5" s="112" t="str">
        <f>IF('Physical Cash at Safe'!D28="Yes",'Physical Cash at Safe'!A4,'Borrower Wise Details'!C5)</f>
        <v>Sikar</v>
      </c>
      <c r="E5" s="112" t="str">
        <f>IF(D5="","",IF(ISBLANK('Loan Outstanding Report'!C5),IF('Physical Cash at Safe'!D28="Yes",'Physical Cash at Safe'!A6,""),'Loan Outstanding Report'!C5))</f>
        <v>Rajasthan</v>
      </c>
      <c r="F5" s="112" t="str">
        <f>IF(D5="","",IF(ISBLANK('Loan Outstanding Report'!D5),IF('Physical Cash at Safe'!D28="Yes",'Physical Cash at Safe'!E4,""),'Loan Outstanding Report'!D5))</f>
        <v>Jaipur</v>
      </c>
      <c r="G5" s="113">
        <v>46015</v>
      </c>
      <c r="H5" s="114" t="s">
        <v>437</v>
      </c>
      <c r="I5" s="113">
        <v>46025</v>
      </c>
      <c r="J5" s="116" t="str">
        <f>IF('Physical Cash at Safe'!D28="Yes",'Physical Cash at Safe'!E28,IF('Borrower Wise Details'!D5&lt;&gt;"",'Borrower Wise Details'!D5,""))</f>
        <v>FN25-26-03364</v>
      </c>
      <c r="K5" s="117">
        <v>2</v>
      </c>
      <c r="L5" s="118">
        <v>11060</v>
      </c>
      <c r="M5" s="118">
        <v>0</v>
      </c>
      <c r="N5" s="118" t="s">
        <v>444</v>
      </c>
      <c r="O5" s="118" t="s">
        <v>438</v>
      </c>
      <c r="P5" s="118" t="s">
        <v>439</v>
      </c>
      <c r="Q5" s="118" t="s">
        <v>440</v>
      </c>
      <c r="R5" s="120" t="str">
        <f>IF('Physical Cash at Safe'!$D$28="Yes",'Physical Cash at Safe'!$A$28,IF('Borrower Wise Details'!F5&lt;&gt;"",'Borrower Wise Details'!F5,""))</f>
        <v>Rajesh Kumar Maan</v>
      </c>
      <c r="S5" s="116" t="str">
        <f>IF('Physical Cash at Safe'!$D$28="Yes",'Physical Cash at Safe'!$C$28,IF('Borrower Wise Details'!H5&lt;&gt;"",'Borrower Wise Details'!H5,""))</f>
        <v>BQM</v>
      </c>
      <c r="T5" s="116" t="str">
        <f>IF('Physical Cash at Safe'!$D$28="Yes",'Physical Cash at Safe'!$B$28,IF('Borrower Wise Details'!G5&lt;&gt;"",'Borrower Wise Details'!G5,""))</f>
        <v>SF0080229</v>
      </c>
      <c r="U5" s="121" t="s">
        <v>441</v>
      </c>
      <c r="V5" s="113">
        <v>46027</v>
      </c>
      <c r="W5" s="122" t="str">
        <f>IF('Physical Cash at Safe'!$D$28="Yes","Safe Locker Cash Siphoned Off",IF('Borrower Wise Details'!$P$5&lt;&gt;"",'Borrower Wise Details'!$P$5,""))</f>
        <v>Pre-Closure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Collection Amount Misappropriated</v>
      </c>
      <c r="Y5" s="123" t="s">
        <v>442</v>
      </c>
      <c r="Z5" s="113">
        <v>46032</v>
      </c>
      <c r="AA5" s="113">
        <v>46034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46937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11469</v>
      </c>
      <c r="AE5" s="102">
        <f>IF(AND(AC5="",AD5=""),"",IF(AD5="",AC5,AC5-IF(ISNUMBER(AD5),AD5,0)))</f>
        <v>35468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7</v>
      </c>
      <c r="AG5" s="113">
        <v>46036</v>
      </c>
      <c r="AH5" s="125" t="s">
        <v>454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N5" sqref="N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2" t="s">
        <v>90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RJ3508</v>
      </c>
      <c r="C5" s="97" t="str">
        <f>IF('Fraud Investigation Report'!D5="","",'Fraud Investigation Report'!D5)</f>
        <v>Sikar</v>
      </c>
      <c r="D5" s="98" t="str">
        <f>IF(OR('Fraud Investigation Report'!R5="",'Fraud Investigation Report'!R5=0),"",'Fraud Investigation Report'!R5)</f>
        <v>Rajesh Kumar Maan</v>
      </c>
      <c r="E5" s="98" t="str">
        <f>IF(OR('Fraud Investigation Report'!T5="",'Fraud Investigation Report'!T5=0),"",'Fraud Investigation Report'!T5)</f>
        <v>SF0080229</v>
      </c>
      <c r="F5" s="98" t="str">
        <f>IF(OR('Fraud Investigation Report'!S5="",'Fraud Investigation Report'!S5=0),"",'Fraud Investigation Report'!S5)</f>
        <v>BQM</v>
      </c>
      <c r="G5" s="97" t="str">
        <f>IF('Fraud Investigation Report'!J5="","",'Fraud Investigation Report'!J5)</f>
        <v>FN25-26-03364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2480</v>
      </c>
      <c r="J5" s="99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44457</v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46937</v>
      </c>
      <c r="O5" s="99">
        <f>IF('Fraud Investigation Report'!AD5="","",'Fraud Investigation Report'!AD5)</f>
        <v>11469</v>
      </c>
      <c r="P5" s="102">
        <f>IF(AND(N5="",O5=""),"",IF(O5="",N5,N5-IF(ISNUMBER(O5),O5,0)))</f>
        <v>35468</v>
      </c>
      <c r="Q5" s="44"/>
      <c r="R5" s="12" t="s">
        <v>436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3" t="s">
        <v>52</v>
      </c>
      <c r="B1" s="134"/>
      <c r="C1" s="134"/>
      <c r="D1" s="134"/>
      <c r="E1" s="135"/>
    </row>
    <row r="2" spans="1:5" ht="18.5">
      <c r="A2" s="54"/>
      <c r="B2" s="136" t="s">
        <v>53</v>
      </c>
      <c r="C2" s="136"/>
      <c r="D2" s="136"/>
      <c r="E2" s="55"/>
    </row>
    <row r="3" spans="1:5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252</v>
      </c>
      <c r="B4" s="42" t="s">
        <v>251</v>
      </c>
      <c r="C4" s="42" t="s">
        <v>251</v>
      </c>
      <c r="D4" s="42" t="s">
        <v>251</v>
      </c>
      <c r="E4" s="42" t="s">
        <v>250</v>
      </c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 t="s">
        <v>249</v>
      </c>
      <c r="B6" s="60">
        <v>46032</v>
      </c>
      <c r="C6" s="60">
        <v>46032</v>
      </c>
      <c r="D6" s="60">
        <v>46032</v>
      </c>
      <c r="E6" s="61" t="s">
        <v>445</v>
      </c>
    </row>
    <row r="7" spans="1:5" ht="15.5">
      <c r="A7" s="137" t="s">
        <v>118</v>
      </c>
      <c r="B7" s="138"/>
      <c r="C7" s="138"/>
      <c r="D7" s="138"/>
      <c r="E7" s="138"/>
    </row>
    <row r="8" spans="1:5" ht="15" customHeight="1">
      <c r="A8" s="143" t="s">
        <v>119</v>
      </c>
      <c r="B8" s="139" t="s">
        <v>120</v>
      </c>
      <c r="C8" s="140"/>
      <c r="D8" s="141" t="s">
        <v>121</v>
      </c>
      <c r="E8" s="142"/>
    </row>
    <row r="9" spans="1:5">
      <c r="A9" s="144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35</v>
      </c>
      <c r="C11" s="66">
        <f>B11*A11</f>
        <v>17500</v>
      </c>
      <c r="D11" s="68">
        <v>35</v>
      </c>
      <c r="E11" s="66">
        <f t="shared" ref="E11:E17" si="0">D11*A11</f>
        <v>17500</v>
      </c>
    </row>
    <row r="12" spans="1:5">
      <c r="A12" s="67">
        <v>200</v>
      </c>
      <c r="B12" s="68">
        <v>10</v>
      </c>
      <c r="C12" s="66">
        <f>B12*A12</f>
        <v>2000</v>
      </c>
      <c r="D12" s="68">
        <v>10</v>
      </c>
      <c r="E12" s="66">
        <f t="shared" si="0"/>
        <v>2000</v>
      </c>
    </row>
    <row r="13" spans="1:5">
      <c r="A13" s="67">
        <v>100</v>
      </c>
      <c r="B13" s="68">
        <v>14</v>
      </c>
      <c r="C13" s="66">
        <f t="shared" ref="C13:C17" si="1">B13*A13</f>
        <v>1400</v>
      </c>
      <c r="D13" s="68">
        <v>14</v>
      </c>
      <c r="E13" s="66">
        <f t="shared" si="0"/>
        <v>1400</v>
      </c>
    </row>
    <row r="14" spans="1:5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>
      <c r="A16" s="67">
        <v>10</v>
      </c>
      <c r="B16" s="68">
        <v>1</v>
      </c>
      <c r="C16" s="66">
        <f t="shared" si="1"/>
        <v>10</v>
      </c>
      <c r="D16" s="68">
        <v>1</v>
      </c>
      <c r="E16" s="66">
        <f t="shared" si="0"/>
        <v>10</v>
      </c>
    </row>
    <row r="17" spans="1:5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>
      <c r="A18" s="69" t="s">
        <v>124</v>
      </c>
      <c r="B18" s="70"/>
      <c r="C18" s="66">
        <f>B18</f>
        <v>0</v>
      </c>
      <c r="D18" s="70"/>
      <c r="E18" s="71">
        <f>D18</f>
        <v>0</v>
      </c>
    </row>
    <row r="19" spans="1:5">
      <c r="A19" s="72"/>
      <c r="B19" s="73" t="s">
        <v>125</v>
      </c>
      <c r="C19" s="74">
        <f>SUM(C10:C18)</f>
        <v>20910</v>
      </c>
      <c r="D19" s="73" t="s">
        <v>125</v>
      </c>
      <c r="E19" s="74">
        <f>SUM(E10:E18)</f>
        <v>20910</v>
      </c>
    </row>
    <row r="20" spans="1:5" ht="30" customHeight="1">
      <c r="A20" s="145" t="s">
        <v>126</v>
      </c>
      <c r="B20" s="146"/>
      <c r="C20" s="75">
        <v>20910</v>
      </c>
      <c r="D20" s="76" t="s">
        <v>127</v>
      </c>
      <c r="E20" s="77"/>
    </row>
    <row r="21" spans="1:5" ht="30" customHeight="1">
      <c r="A21" s="147" t="s">
        <v>128</v>
      </c>
      <c r="B21" s="148"/>
      <c r="C21" s="77"/>
      <c r="D21" s="76" t="s">
        <v>129</v>
      </c>
      <c r="E21" s="77"/>
    </row>
    <row r="22" spans="1:5" ht="30" customHeight="1">
      <c r="A22" s="147" t="s">
        <v>130</v>
      </c>
      <c r="B22" s="148"/>
      <c r="C22" s="77"/>
      <c r="D22" s="78" t="s">
        <v>131</v>
      </c>
      <c r="E22" s="77"/>
    </row>
    <row r="23" spans="1:5" ht="30" customHeight="1">
      <c r="A23" s="147" t="s">
        <v>132</v>
      </c>
      <c r="B23" s="148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49" t="s">
        <v>446</v>
      </c>
      <c r="C24" s="149"/>
      <c r="D24" s="149"/>
      <c r="E24" s="149"/>
    </row>
    <row r="25" spans="1:5" ht="57.75" customHeight="1">
      <c r="A25" s="81" t="s">
        <v>135</v>
      </c>
      <c r="B25" s="150" t="s">
        <v>33</v>
      </c>
      <c r="C25" s="150"/>
      <c r="D25" s="150"/>
      <c r="E25" s="150"/>
    </row>
    <row r="26" spans="1:5" ht="20.149999999999999" customHeight="1">
      <c r="A26" s="151" t="s">
        <v>136</v>
      </c>
      <c r="B26" s="151"/>
      <c r="C26" s="151"/>
      <c r="D26" s="151"/>
      <c r="E26" s="151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52" t="s">
        <v>145</v>
      </c>
      <c r="E29" s="153"/>
    </row>
    <row r="30" spans="1:5" ht="40" customHeight="1">
      <c r="A30" s="86"/>
      <c r="B30" s="86"/>
      <c r="C30" s="87">
        <f>A30-B30</f>
        <v>0</v>
      </c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88" t="s">
        <v>146</v>
      </c>
      <c r="B32" s="14" t="s">
        <v>447</v>
      </c>
      <c r="C32" s="88" t="s">
        <v>147</v>
      </c>
      <c r="D32" s="159" t="s">
        <v>448</v>
      </c>
      <c r="E32" s="160"/>
    </row>
    <row r="33" spans="1:5" ht="18" customHeight="1">
      <c r="A33" s="88" t="s">
        <v>148</v>
      </c>
      <c r="B33" s="131" t="s">
        <v>452</v>
      </c>
      <c r="C33" s="89" t="s">
        <v>149</v>
      </c>
      <c r="D33" s="161" t="s">
        <v>453</v>
      </c>
      <c r="E33" s="162"/>
    </row>
    <row r="34" spans="1:5" ht="26">
      <c r="A34" s="89" t="s">
        <v>150</v>
      </c>
      <c r="B34" s="14" t="s">
        <v>449</v>
      </c>
      <c r="C34" s="89" t="s">
        <v>151</v>
      </c>
      <c r="D34" s="163" t="s">
        <v>255</v>
      </c>
      <c r="E34" s="164"/>
    </row>
    <row r="35" spans="1:5" ht="26">
      <c r="A35" s="89" t="s">
        <v>152</v>
      </c>
      <c r="B35" s="14" t="s">
        <v>450</v>
      </c>
      <c r="C35" s="89" t="s">
        <v>153</v>
      </c>
      <c r="D35" s="163" t="s">
        <v>254</v>
      </c>
      <c r="E35" s="164"/>
    </row>
    <row r="36" spans="1:5" ht="25.5" customHeight="1">
      <c r="A36" s="89" t="s">
        <v>154</v>
      </c>
      <c r="B36" s="14" t="s">
        <v>451</v>
      </c>
      <c r="C36" s="89" t="s">
        <v>155</v>
      </c>
      <c r="D36" s="165" t="s">
        <v>347</v>
      </c>
      <c r="E36" s="16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4" zoomScale="90" zoomScaleNormal="90" workbookViewId="0">
      <pane ySplit="1" topLeftCell="A5" activePane="bottomLeft" state="frozen"/>
      <selection activeCell="A4" sqref="A4"/>
      <selection pane="bottomLeft" activeCell="S12" sqref="S12"/>
    </sheetView>
  </sheetViews>
  <sheetFormatPr defaultColWidth="0" defaultRowHeight="13" zeroHeight="1"/>
  <cols>
    <col min="1" max="1" width="8.7265625" style="31" customWidth="1"/>
    <col min="2" max="2" width="13.26953125" style="31" customWidth="1"/>
    <col min="3" max="3" width="18.7265625" style="31" customWidth="1"/>
    <col min="4" max="4" width="16.453125" style="31" customWidth="1"/>
    <col min="5" max="5" width="14.90625" style="31" customWidth="1"/>
    <col min="6" max="6" width="20.36328125" style="31" customWidth="1"/>
    <col min="7" max="7" width="20.7265625" style="31" customWidth="1"/>
    <col min="8" max="8" width="20.8164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26953125" style="31" customWidth="1"/>
    <col min="13" max="13" width="18.7265625" style="32" customWidth="1"/>
    <col min="14" max="14" width="15.54296875" style="31" customWidth="1"/>
    <col min="15" max="15" width="17.1796875" style="3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156</v>
      </c>
      <c r="E3" s="36" t="s">
        <v>157</v>
      </c>
      <c r="F3" s="36" t="s">
        <v>158</v>
      </c>
      <c r="U3" s="36" t="s">
        <v>157</v>
      </c>
      <c r="V3" s="36" t="s">
        <v>158</v>
      </c>
    </row>
    <row r="4" spans="1:23" ht="42.75" customHeight="1">
      <c r="A4" s="37" t="s">
        <v>55</v>
      </c>
      <c r="B4" s="38" t="s">
        <v>159</v>
      </c>
      <c r="C4" s="38" t="s">
        <v>92</v>
      </c>
      <c r="D4" s="38" t="s">
        <v>160</v>
      </c>
      <c r="E4" s="38" t="s">
        <v>161</v>
      </c>
      <c r="F4" s="38" t="s">
        <v>162</v>
      </c>
      <c r="G4" s="38" t="s">
        <v>163</v>
      </c>
      <c r="H4" s="38" t="s">
        <v>164</v>
      </c>
      <c r="I4" s="38" t="s">
        <v>165</v>
      </c>
      <c r="J4" s="38" t="s">
        <v>166</v>
      </c>
      <c r="K4" s="38" t="s">
        <v>167</v>
      </c>
      <c r="L4" s="38" t="s">
        <v>168</v>
      </c>
      <c r="M4" s="45" t="s">
        <v>169</v>
      </c>
      <c r="N4" s="38" t="s">
        <v>170</v>
      </c>
      <c r="O4" s="38" t="s">
        <v>171</v>
      </c>
      <c r="P4" s="38" t="s">
        <v>172</v>
      </c>
      <c r="Q4" s="38" t="s">
        <v>173</v>
      </c>
      <c r="R4" s="38" t="s">
        <v>174</v>
      </c>
      <c r="S4" s="38" t="s">
        <v>175</v>
      </c>
      <c r="T4" s="38" t="s">
        <v>176</v>
      </c>
      <c r="U4" s="38" t="s">
        <v>177</v>
      </c>
      <c r="V4" s="38" t="s">
        <v>8</v>
      </c>
      <c r="W4" s="38" t="s">
        <v>178</v>
      </c>
    </row>
    <row r="5" spans="1:23" ht="25" customHeight="1">
      <c r="A5" s="39">
        <v>1</v>
      </c>
      <c r="B5" s="40" t="str">
        <f>IF('Loan Outstanding Report'!$G$5="","",'Loan Outstanding Report'!$G$5)</f>
        <v>RJ3508</v>
      </c>
      <c r="C5" s="41" t="str">
        <f>IF('Loan Outstanding Report'!$H$5="","",'Loan Outstanding Report'!$H$5)</f>
        <v>Sikar</v>
      </c>
      <c r="D5" s="42" t="s">
        <v>348</v>
      </c>
      <c r="E5" s="43">
        <v>46032</v>
      </c>
      <c r="F5" s="14" t="s">
        <v>276</v>
      </c>
      <c r="G5" s="44" t="s">
        <v>275</v>
      </c>
      <c r="H5" s="44" t="s">
        <v>443</v>
      </c>
      <c r="I5" s="46" t="s">
        <v>256</v>
      </c>
      <c r="J5" s="46" t="s">
        <v>299</v>
      </c>
      <c r="K5" s="46" t="s">
        <v>263</v>
      </c>
      <c r="L5" s="47">
        <v>354915778</v>
      </c>
      <c r="M5" s="43" t="s">
        <v>264</v>
      </c>
      <c r="N5" s="48">
        <v>42000</v>
      </c>
      <c r="O5" s="48">
        <v>520</v>
      </c>
      <c r="P5" s="49" t="s">
        <v>17</v>
      </c>
      <c r="Q5" s="50">
        <v>45988</v>
      </c>
      <c r="R5" s="48">
        <v>4462</v>
      </c>
      <c r="S5" s="48">
        <v>3125</v>
      </c>
      <c r="T5" s="48">
        <v>0</v>
      </c>
      <c r="U5" s="51">
        <f t="shared" ref="U5" si="0">IF(AND(ISBLANK(R5),ISBLANK(S5),ISBLANK(T5)),"",R5-(S5+T5))</f>
        <v>1337</v>
      </c>
      <c r="V5" s="28" t="s">
        <v>7</v>
      </c>
      <c r="W5" s="52" t="s">
        <v>435</v>
      </c>
    </row>
    <row r="6" spans="1:23" ht="25" customHeight="1">
      <c r="A6" s="39">
        <v>2</v>
      </c>
      <c r="B6" s="40" t="str">
        <f>IF(J6&lt;&gt;"",$B$5,"")</f>
        <v>RJ3508</v>
      </c>
      <c r="C6" s="41" t="str">
        <f>IF(J6&lt;&gt;"",$C$5,"")</f>
        <v>Sikar</v>
      </c>
      <c r="D6" s="42" t="s">
        <v>348</v>
      </c>
      <c r="E6" s="43">
        <v>46032</v>
      </c>
      <c r="F6" s="14" t="s">
        <v>349</v>
      </c>
      <c r="G6" s="44" t="s">
        <v>275</v>
      </c>
      <c r="H6" s="44" t="s">
        <v>443</v>
      </c>
      <c r="I6" s="46" t="s">
        <v>277</v>
      </c>
      <c r="J6" s="46" t="s">
        <v>259</v>
      </c>
      <c r="K6" s="46" t="s">
        <v>300</v>
      </c>
      <c r="L6" s="47">
        <v>355123745</v>
      </c>
      <c r="M6" s="43" t="s">
        <v>301</v>
      </c>
      <c r="N6" s="48">
        <v>42000</v>
      </c>
      <c r="O6" s="48">
        <v>520</v>
      </c>
      <c r="P6" s="49" t="s">
        <v>17</v>
      </c>
      <c r="Q6" s="50">
        <v>45954</v>
      </c>
      <c r="R6" s="48">
        <v>8080</v>
      </c>
      <c r="S6" s="48">
        <v>4525</v>
      </c>
      <c r="T6" s="48">
        <v>0</v>
      </c>
      <c r="U6" s="51">
        <f t="shared" ref="U6:U69" si="1">IF(AND(ISBLANK(R6),ISBLANK(S6),ISBLANK(T6)),"",R6-(S6+T6))</f>
        <v>3555</v>
      </c>
      <c r="V6" s="28" t="s">
        <v>32</v>
      </c>
      <c r="W6" s="52" t="s">
        <v>266</v>
      </c>
    </row>
    <row r="7" spans="1:23" ht="25" customHeight="1">
      <c r="A7" s="39">
        <v>3</v>
      </c>
      <c r="B7" s="40" t="str">
        <f t="shared" ref="B7:B70" si="2">IF(J7&lt;&gt;"",$B$5,"")</f>
        <v>RJ3508</v>
      </c>
      <c r="C7" s="41" t="str">
        <f t="shared" ref="C7:C70" si="3">IF(J7&lt;&gt;"",$C$5,"")</f>
        <v>Sikar</v>
      </c>
      <c r="D7" s="42" t="s">
        <v>348</v>
      </c>
      <c r="E7" s="43">
        <v>46032</v>
      </c>
      <c r="F7" s="14" t="s">
        <v>349</v>
      </c>
      <c r="G7" s="44" t="s">
        <v>275</v>
      </c>
      <c r="H7" s="44" t="s">
        <v>443</v>
      </c>
      <c r="I7" s="46" t="s">
        <v>305</v>
      </c>
      <c r="J7" s="46" t="s">
        <v>259</v>
      </c>
      <c r="K7" s="46" t="s">
        <v>308</v>
      </c>
      <c r="L7" s="47">
        <v>355774820</v>
      </c>
      <c r="M7" s="43" t="s">
        <v>309</v>
      </c>
      <c r="N7" s="48">
        <v>42000</v>
      </c>
      <c r="O7" s="48">
        <v>520</v>
      </c>
      <c r="P7" s="49" t="s">
        <v>17</v>
      </c>
      <c r="Q7" s="50">
        <v>46009</v>
      </c>
      <c r="R7" s="48">
        <v>5845</v>
      </c>
      <c r="S7" s="48">
        <v>492</v>
      </c>
      <c r="T7" s="48">
        <v>0</v>
      </c>
      <c r="U7" s="51">
        <f t="shared" si="1"/>
        <v>5353</v>
      </c>
      <c r="V7" s="28" t="s">
        <v>24</v>
      </c>
      <c r="W7" s="52" t="s">
        <v>429</v>
      </c>
    </row>
    <row r="8" spans="1:23" ht="25" customHeight="1">
      <c r="A8" s="39">
        <v>4</v>
      </c>
      <c r="B8" s="40" t="str">
        <f t="shared" si="2"/>
        <v>RJ3508</v>
      </c>
      <c r="C8" s="41" t="str">
        <f t="shared" si="3"/>
        <v>Sikar</v>
      </c>
      <c r="D8" s="42" t="s">
        <v>348</v>
      </c>
      <c r="E8" s="43">
        <v>46032</v>
      </c>
      <c r="F8" s="14" t="s">
        <v>349</v>
      </c>
      <c r="G8" s="44" t="s">
        <v>275</v>
      </c>
      <c r="H8" s="44" t="s">
        <v>443</v>
      </c>
      <c r="I8" s="46" t="s">
        <v>305</v>
      </c>
      <c r="J8" s="46" t="s">
        <v>307</v>
      </c>
      <c r="K8" s="46" t="s">
        <v>311</v>
      </c>
      <c r="L8" s="47">
        <v>355842001</v>
      </c>
      <c r="M8" s="43" t="s">
        <v>312</v>
      </c>
      <c r="N8" s="48">
        <v>42000</v>
      </c>
      <c r="O8" s="48">
        <v>520</v>
      </c>
      <c r="P8" s="49" t="s">
        <v>17</v>
      </c>
      <c r="Q8" s="50">
        <v>46009</v>
      </c>
      <c r="R8" s="48">
        <v>6590</v>
      </c>
      <c r="S8" s="48">
        <v>568</v>
      </c>
      <c r="T8" s="48">
        <v>0</v>
      </c>
      <c r="U8" s="51">
        <f t="shared" si="1"/>
        <v>6022</v>
      </c>
      <c r="V8" s="28" t="s">
        <v>24</v>
      </c>
      <c r="W8" s="52" t="s">
        <v>430</v>
      </c>
    </row>
    <row r="9" spans="1:23" ht="25" customHeight="1">
      <c r="A9" s="39">
        <v>5</v>
      </c>
      <c r="B9" s="40" t="str">
        <f t="shared" si="2"/>
        <v>RJ3508</v>
      </c>
      <c r="C9" s="41" t="str">
        <f t="shared" si="3"/>
        <v>Sikar</v>
      </c>
      <c r="D9" s="42" t="s">
        <v>348</v>
      </c>
      <c r="E9" s="43">
        <v>46032</v>
      </c>
      <c r="F9" s="14" t="s">
        <v>349</v>
      </c>
      <c r="G9" s="44" t="s">
        <v>275</v>
      </c>
      <c r="H9" s="44" t="s">
        <v>443</v>
      </c>
      <c r="I9" s="46" t="s">
        <v>256</v>
      </c>
      <c r="J9" s="46" t="s">
        <v>310</v>
      </c>
      <c r="K9" s="46" t="s">
        <v>315</v>
      </c>
      <c r="L9" s="47">
        <v>355892277</v>
      </c>
      <c r="M9" s="43" t="s">
        <v>316</v>
      </c>
      <c r="N9" s="48">
        <v>42000</v>
      </c>
      <c r="O9" s="48">
        <v>520</v>
      </c>
      <c r="P9" s="49" t="s">
        <v>9</v>
      </c>
      <c r="Q9" s="50">
        <v>46003</v>
      </c>
      <c r="R9" s="48">
        <v>1040</v>
      </c>
      <c r="S9" s="48">
        <v>520</v>
      </c>
      <c r="T9" s="48">
        <v>0</v>
      </c>
      <c r="U9" s="51">
        <f t="shared" si="1"/>
        <v>520</v>
      </c>
      <c r="V9" s="28" t="s">
        <v>24</v>
      </c>
      <c r="W9" s="52" t="s">
        <v>434</v>
      </c>
    </row>
    <row r="10" spans="1:23" ht="25" customHeight="1">
      <c r="A10" s="39">
        <v>6</v>
      </c>
      <c r="B10" s="40" t="str">
        <f t="shared" si="2"/>
        <v>RJ3508</v>
      </c>
      <c r="C10" s="41" t="str">
        <f t="shared" si="3"/>
        <v>Sikar</v>
      </c>
      <c r="D10" s="42" t="s">
        <v>348</v>
      </c>
      <c r="E10" s="43">
        <v>46032</v>
      </c>
      <c r="F10" s="14" t="s">
        <v>349</v>
      </c>
      <c r="G10" s="44" t="s">
        <v>275</v>
      </c>
      <c r="H10" s="44" t="s">
        <v>443</v>
      </c>
      <c r="I10" s="46" t="s">
        <v>322</v>
      </c>
      <c r="J10" s="46" t="s">
        <v>314</v>
      </c>
      <c r="K10" s="46" t="s">
        <v>325</v>
      </c>
      <c r="L10" s="47">
        <v>356641764</v>
      </c>
      <c r="M10" s="43" t="s">
        <v>326</v>
      </c>
      <c r="N10" s="48">
        <v>42000</v>
      </c>
      <c r="O10" s="48">
        <v>520</v>
      </c>
      <c r="P10" s="49" t="s">
        <v>17</v>
      </c>
      <c r="Q10" s="50">
        <v>45994</v>
      </c>
      <c r="R10" s="48">
        <v>16500</v>
      </c>
      <c r="S10" s="48">
        <v>1294</v>
      </c>
      <c r="T10" s="48">
        <v>0</v>
      </c>
      <c r="U10" s="51">
        <f t="shared" si="1"/>
        <v>15206</v>
      </c>
      <c r="V10" s="28" t="s">
        <v>7</v>
      </c>
      <c r="W10" s="52" t="s">
        <v>432</v>
      </c>
    </row>
    <row r="11" spans="1:23" ht="25" customHeight="1">
      <c r="A11" s="39">
        <v>7</v>
      </c>
      <c r="B11" s="40" t="str">
        <f t="shared" si="2"/>
        <v>RJ3508</v>
      </c>
      <c r="C11" s="41" t="str">
        <f t="shared" si="3"/>
        <v>Sikar</v>
      </c>
      <c r="D11" s="42" t="s">
        <v>348</v>
      </c>
      <c r="E11" s="43">
        <v>46032</v>
      </c>
      <c r="F11" s="14" t="s">
        <v>349</v>
      </c>
      <c r="G11" s="44" t="s">
        <v>275</v>
      </c>
      <c r="H11" s="44" t="s">
        <v>443</v>
      </c>
      <c r="I11" s="46" t="s">
        <v>267</v>
      </c>
      <c r="J11" s="46" t="s">
        <v>324</v>
      </c>
      <c r="K11" s="46" t="s">
        <v>336</v>
      </c>
      <c r="L11" s="47">
        <v>358574721</v>
      </c>
      <c r="M11" s="43" t="s">
        <v>337</v>
      </c>
      <c r="N11" s="48">
        <v>10000</v>
      </c>
      <c r="O11" s="48">
        <v>160</v>
      </c>
      <c r="P11" s="49" t="s">
        <v>17</v>
      </c>
      <c r="Q11" s="50">
        <v>46011</v>
      </c>
      <c r="R11" s="48">
        <v>2980</v>
      </c>
      <c r="S11" s="48">
        <v>465</v>
      </c>
      <c r="T11" s="48">
        <v>0</v>
      </c>
      <c r="U11" s="51">
        <f t="shared" si="1"/>
        <v>2515</v>
      </c>
      <c r="V11" s="28" t="s">
        <v>24</v>
      </c>
      <c r="W11" s="52" t="s">
        <v>433</v>
      </c>
    </row>
    <row r="12" spans="1:23" ht="25" customHeight="1">
      <c r="A12" s="39">
        <v>8</v>
      </c>
      <c r="B12" s="40" t="str">
        <f t="shared" si="2"/>
        <v>RJ3508</v>
      </c>
      <c r="C12" s="41" t="str">
        <f t="shared" si="3"/>
        <v>Sikar</v>
      </c>
      <c r="D12" s="42" t="s">
        <v>348</v>
      </c>
      <c r="E12" s="43">
        <v>46032</v>
      </c>
      <c r="F12" s="14" t="s">
        <v>349</v>
      </c>
      <c r="G12" s="44" t="s">
        <v>275</v>
      </c>
      <c r="H12" s="44" t="s">
        <v>443</v>
      </c>
      <c r="I12" s="46" t="s">
        <v>256</v>
      </c>
      <c r="J12" s="46" t="s">
        <v>335</v>
      </c>
      <c r="K12" s="46" t="s">
        <v>263</v>
      </c>
      <c r="L12" s="47">
        <v>359601343</v>
      </c>
      <c r="M12" s="43" t="s">
        <v>346</v>
      </c>
      <c r="N12" s="48">
        <v>30000</v>
      </c>
      <c r="O12" s="48">
        <v>480</v>
      </c>
      <c r="P12" s="49" t="s">
        <v>9</v>
      </c>
      <c r="Q12" s="50">
        <v>46016</v>
      </c>
      <c r="R12" s="48">
        <v>1440</v>
      </c>
      <c r="S12" s="48">
        <v>480</v>
      </c>
      <c r="T12" s="48">
        <v>0</v>
      </c>
      <c r="U12" s="51">
        <f t="shared" si="1"/>
        <v>960</v>
      </c>
      <c r="V12" s="28" t="s">
        <v>7</v>
      </c>
      <c r="W12" s="52" t="s">
        <v>455</v>
      </c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ref="D13:D70" si="4">IF(J13&lt;&gt;"",$D$5,"")</f>
        <v/>
      </c>
      <c r="E13" s="43"/>
      <c r="F13" s="14" t="str">
        <f t="shared" ref="F13:F70" si="5">IF(J13&lt;&gt;"",$F$5,"")</f>
        <v/>
      </c>
      <c r="G13" s="44" t="str">
        <f t="shared" ref="G13:G70" si="6">IF(J13&lt;&gt;"",$G$5,"")</f>
        <v/>
      </c>
      <c r="H13" s="44" t="str">
        <f t="shared" ref="H13:H70" si="7">IF(J13&lt;&gt;"",$H$5,"")</f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J1" zoomScale="80" zoomScaleNormal="80" workbookViewId="0">
      <selection activeCell="BP13" sqref="BP13:BP27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179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157</v>
      </c>
      <c r="BH3" s="19" t="s">
        <v>182</v>
      </c>
      <c r="BI3" s="10"/>
      <c r="BJ3" s="10"/>
      <c r="BK3" s="10"/>
      <c r="BL3" s="18"/>
      <c r="BM3" s="25"/>
      <c r="BN3" s="10"/>
      <c r="BO3" s="10"/>
      <c r="BP3" s="10"/>
      <c r="BQ3" s="19" t="s">
        <v>157</v>
      </c>
      <c r="BR3" s="19" t="s">
        <v>182</v>
      </c>
    </row>
    <row r="4" spans="1:70" ht="78">
      <c r="A4" s="11" t="s">
        <v>183</v>
      </c>
      <c r="B4" s="11" t="s">
        <v>184</v>
      </c>
      <c r="C4" s="11" t="s">
        <v>113</v>
      </c>
      <c r="D4" s="11" t="s">
        <v>112</v>
      </c>
      <c r="E4" s="11" t="s">
        <v>111</v>
      </c>
      <c r="F4" s="11" t="s">
        <v>185</v>
      </c>
      <c r="G4" s="11" t="s">
        <v>108</v>
      </c>
      <c r="H4" s="11" t="s">
        <v>186</v>
      </c>
      <c r="I4" s="11" t="s">
        <v>187</v>
      </c>
      <c r="J4" s="11" t="s">
        <v>188</v>
      </c>
      <c r="K4" s="11" t="s">
        <v>189</v>
      </c>
      <c r="L4" s="11" t="s">
        <v>190</v>
      </c>
      <c r="M4" s="11" t="s">
        <v>191</v>
      </c>
      <c r="N4" s="11" t="s">
        <v>192</v>
      </c>
      <c r="O4" s="11" t="s">
        <v>165</v>
      </c>
      <c r="P4" s="11" t="s">
        <v>193</v>
      </c>
      <c r="Q4" s="11" t="s">
        <v>194</v>
      </c>
      <c r="R4" s="11" t="s">
        <v>195</v>
      </c>
      <c r="S4" s="11" t="s">
        <v>196</v>
      </c>
      <c r="T4" s="11" t="s">
        <v>197</v>
      </c>
      <c r="U4" s="11" t="s">
        <v>198</v>
      </c>
      <c r="V4" s="11" t="s">
        <v>199</v>
      </c>
      <c r="W4" s="11" t="s">
        <v>200</v>
      </c>
      <c r="X4" s="11" t="s">
        <v>201</v>
      </c>
      <c r="Y4" s="11" t="s">
        <v>202</v>
      </c>
      <c r="Z4" s="11" t="s">
        <v>203</v>
      </c>
      <c r="AA4" s="11" t="s">
        <v>204</v>
      </c>
      <c r="AB4" s="11" t="s">
        <v>205</v>
      </c>
      <c r="AC4" s="11" t="s">
        <v>206</v>
      </c>
      <c r="AD4" s="11" t="s">
        <v>207</v>
      </c>
      <c r="AE4" s="11" t="s">
        <v>208</v>
      </c>
      <c r="AF4" s="11" t="s">
        <v>209</v>
      </c>
      <c r="AG4" s="11" t="s">
        <v>210</v>
      </c>
      <c r="AH4" s="11" t="s">
        <v>211</v>
      </c>
      <c r="AI4" s="11" t="s">
        <v>212</v>
      </c>
      <c r="AJ4" s="11" t="s">
        <v>213</v>
      </c>
      <c r="AK4" s="11" t="s">
        <v>214</v>
      </c>
      <c r="AL4" s="11" t="s">
        <v>215</v>
      </c>
      <c r="AM4" s="11" t="s">
        <v>216</v>
      </c>
      <c r="AN4" s="11" t="s">
        <v>217</v>
      </c>
      <c r="AO4" s="11" t="s">
        <v>218</v>
      </c>
      <c r="AP4" s="11" t="s">
        <v>219</v>
      </c>
      <c r="AQ4" s="11" t="s">
        <v>220</v>
      </c>
      <c r="AR4" s="11" t="s">
        <v>221</v>
      </c>
      <c r="AS4" s="11" t="s">
        <v>222</v>
      </c>
      <c r="AT4" s="11" t="s">
        <v>223</v>
      </c>
      <c r="AU4" s="11" t="s">
        <v>224</v>
      </c>
      <c r="AV4" s="11" t="s">
        <v>225</v>
      </c>
      <c r="AW4" s="11" t="s">
        <v>226</v>
      </c>
      <c r="AX4" s="11" t="s">
        <v>227</v>
      </c>
      <c r="AY4" s="11" t="s">
        <v>228</v>
      </c>
      <c r="AZ4" s="11" t="s">
        <v>229</v>
      </c>
      <c r="BA4" s="11" t="s">
        <v>230</v>
      </c>
      <c r="BB4" s="11" t="s">
        <v>231</v>
      </c>
      <c r="BC4" s="11" t="s">
        <v>232</v>
      </c>
      <c r="BD4" s="11" t="s">
        <v>233</v>
      </c>
      <c r="BE4" s="11" t="s">
        <v>234</v>
      </c>
      <c r="BF4" s="11" t="s">
        <v>235</v>
      </c>
      <c r="BG4" s="20" t="s">
        <v>236</v>
      </c>
      <c r="BH4" s="21" t="s">
        <v>237</v>
      </c>
      <c r="BI4" s="21" t="s">
        <v>238</v>
      </c>
      <c r="BJ4" s="21" t="s">
        <v>239</v>
      </c>
      <c r="BK4" s="21" t="s">
        <v>240</v>
      </c>
      <c r="BL4" s="22" t="s">
        <v>241</v>
      </c>
      <c r="BM4" s="21" t="s">
        <v>242</v>
      </c>
      <c r="BN4" s="21" t="s">
        <v>243</v>
      </c>
      <c r="BO4" s="21" t="s">
        <v>244</v>
      </c>
      <c r="BP4" s="21" t="s">
        <v>245</v>
      </c>
      <c r="BQ4" s="21" t="s">
        <v>246</v>
      </c>
      <c r="BR4" s="21" t="s">
        <v>247</v>
      </c>
    </row>
    <row r="5" spans="1:70" s="1" customFormat="1" ht="15" hidden="1" customHeight="1">
      <c r="A5" s="12">
        <v>1</v>
      </c>
      <c r="B5" s="13" t="s">
        <v>248</v>
      </c>
      <c r="C5" s="13" t="s">
        <v>249</v>
      </c>
      <c r="D5" s="13" t="s">
        <v>250</v>
      </c>
      <c r="E5" s="13" t="s">
        <v>251</v>
      </c>
      <c r="F5" s="13" t="s">
        <v>251</v>
      </c>
      <c r="G5" s="13" t="s">
        <v>252</v>
      </c>
      <c r="H5" s="13" t="s">
        <v>251</v>
      </c>
      <c r="I5" s="13">
        <v>198019</v>
      </c>
      <c r="J5" s="13" t="s">
        <v>253</v>
      </c>
      <c r="K5" s="13">
        <v>198019</v>
      </c>
      <c r="L5" s="13" t="s">
        <v>254</v>
      </c>
      <c r="M5" s="13" t="s">
        <v>255</v>
      </c>
      <c r="N5" s="13">
        <v>467583</v>
      </c>
      <c r="O5" s="13" t="s">
        <v>267</v>
      </c>
      <c r="P5" s="13">
        <v>721761</v>
      </c>
      <c r="Q5" s="13" t="s">
        <v>268</v>
      </c>
      <c r="R5" s="13" t="s">
        <v>258</v>
      </c>
      <c r="S5" s="13" t="s">
        <v>269</v>
      </c>
      <c r="T5" s="13" t="s">
        <v>269</v>
      </c>
      <c r="U5" s="13" t="s">
        <v>270</v>
      </c>
      <c r="V5" s="13" t="s">
        <v>271</v>
      </c>
      <c r="W5" s="13">
        <v>541</v>
      </c>
      <c r="X5" s="13" t="s">
        <v>272</v>
      </c>
      <c r="Y5" s="13">
        <v>354359925</v>
      </c>
      <c r="Z5" s="13" t="s">
        <v>273</v>
      </c>
      <c r="AA5" s="13" t="s">
        <v>274</v>
      </c>
      <c r="AB5" s="15">
        <v>42000</v>
      </c>
      <c r="AC5" s="13"/>
      <c r="AD5" s="13">
        <v>102</v>
      </c>
      <c r="AE5" s="13" t="s">
        <v>352</v>
      </c>
      <c r="AF5" s="13" t="s">
        <v>353</v>
      </c>
      <c r="AG5" s="13" t="s">
        <v>354</v>
      </c>
      <c r="AH5" s="13" t="s">
        <v>355</v>
      </c>
      <c r="AI5" s="13" t="s">
        <v>356</v>
      </c>
      <c r="AJ5" s="15">
        <v>520</v>
      </c>
      <c r="AK5" s="15">
        <v>520</v>
      </c>
      <c r="AL5" s="13" t="s">
        <v>357</v>
      </c>
      <c r="AM5" s="15">
        <v>13074.7</v>
      </c>
      <c r="AN5" s="15">
        <v>6685.3</v>
      </c>
      <c r="AO5" s="15">
        <v>19760</v>
      </c>
      <c r="AP5" s="15">
        <v>28925.3</v>
      </c>
      <c r="AQ5" s="15">
        <v>4796.7</v>
      </c>
      <c r="AR5" s="15">
        <v>33722</v>
      </c>
      <c r="AS5" s="15">
        <v>28925.3</v>
      </c>
      <c r="AT5" s="15">
        <v>4796.7</v>
      </c>
      <c r="AU5" s="15">
        <v>33722</v>
      </c>
      <c r="AV5" s="13">
        <v>104</v>
      </c>
      <c r="AW5" s="13"/>
      <c r="AX5" s="13"/>
      <c r="AY5" s="13"/>
      <c r="AZ5" s="13"/>
      <c r="BA5" s="13"/>
      <c r="BB5" s="13" t="s">
        <v>358</v>
      </c>
      <c r="BC5" s="13"/>
      <c r="BD5" s="13"/>
      <c r="BE5" s="15">
        <v>0</v>
      </c>
      <c r="BF5" s="13"/>
      <c r="BG5" s="13"/>
      <c r="BH5" s="23"/>
      <c r="BI5" s="14"/>
      <c r="BJ5" s="24"/>
      <c r="BK5" s="12"/>
      <c r="BL5" s="14"/>
      <c r="BM5" s="26"/>
      <c r="BN5" s="27"/>
      <c r="BO5" s="12"/>
      <c r="BP5" s="12"/>
      <c r="BQ5" s="28"/>
      <c r="BR5" s="29"/>
    </row>
    <row r="6" spans="1:70" s="1" customFormat="1" ht="15" hidden="1" customHeight="1">
      <c r="A6" s="12">
        <v>2</v>
      </c>
      <c r="B6" s="13" t="s">
        <v>248</v>
      </c>
      <c r="C6" s="13" t="s">
        <v>249</v>
      </c>
      <c r="D6" s="13" t="s">
        <v>250</v>
      </c>
      <c r="E6" s="13" t="s">
        <v>251</v>
      </c>
      <c r="F6" s="13" t="s">
        <v>251</v>
      </c>
      <c r="G6" s="13" t="s">
        <v>252</v>
      </c>
      <c r="H6" s="13" t="s">
        <v>251</v>
      </c>
      <c r="I6" s="13">
        <v>198019</v>
      </c>
      <c r="J6" s="13" t="s">
        <v>253</v>
      </c>
      <c r="K6" s="13">
        <v>198019</v>
      </c>
      <c r="L6" s="13" t="s">
        <v>275</v>
      </c>
      <c r="M6" s="13" t="s">
        <v>276</v>
      </c>
      <c r="N6" s="13">
        <v>475176</v>
      </c>
      <c r="O6" s="13" t="s">
        <v>277</v>
      </c>
      <c r="P6" s="13">
        <v>744880</v>
      </c>
      <c r="Q6" s="13" t="s">
        <v>278</v>
      </c>
      <c r="R6" s="13" t="s">
        <v>258</v>
      </c>
      <c r="S6" s="13" t="s">
        <v>279</v>
      </c>
      <c r="T6" s="13" t="s">
        <v>279</v>
      </c>
      <c r="U6" s="13" t="s">
        <v>270</v>
      </c>
      <c r="V6" s="13" t="s">
        <v>261</v>
      </c>
      <c r="W6" s="13">
        <v>541</v>
      </c>
      <c r="X6" s="13" t="s">
        <v>272</v>
      </c>
      <c r="Y6" s="13">
        <v>354667705</v>
      </c>
      <c r="Z6" s="13" t="s">
        <v>280</v>
      </c>
      <c r="AA6" s="13" t="s">
        <v>281</v>
      </c>
      <c r="AB6" s="15">
        <v>42000</v>
      </c>
      <c r="AC6" s="13"/>
      <c r="AD6" s="13">
        <v>102</v>
      </c>
      <c r="AE6" s="13" t="s">
        <v>352</v>
      </c>
      <c r="AF6" s="13" t="s">
        <v>359</v>
      </c>
      <c r="AG6" s="13" t="s">
        <v>360</v>
      </c>
      <c r="AH6" s="13" t="s">
        <v>361</v>
      </c>
      <c r="AI6" s="13" t="s">
        <v>362</v>
      </c>
      <c r="AJ6" s="15">
        <v>520</v>
      </c>
      <c r="AK6" s="15">
        <v>520</v>
      </c>
      <c r="AL6" s="13" t="s">
        <v>363</v>
      </c>
      <c r="AM6" s="15">
        <v>22903.18</v>
      </c>
      <c r="AN6" s="15">
        <v>9336.82</v>
      </c>
      <c r="AO6" s="15">
        <v>32240</v>
      </c>
      <c r="AP6" s="15">
        <v>19096.82</v>
      </c>
      <c r="AQ6" s="15">
        <v>1959.18</v>
      </c>
      <c r="AR6" s="15">
        <v>21056</v>
      </c>
      <c r="AS6" s="15">
        <v>19096.82</v>
      </c>
      <c r="AT6" s="15">
        <v>1959.18</v>
      </c>
      <c r="AU6" s="15">
        <v>21056</v>
      </c>
      <c r="AV6" s="13">
        <v>102</v>
      </c>
      <c r="AW6" s="13"/>
      <c r="AX6" s="13"/>
      <c r="AY6" s="13"/>
      <c r="AZ6" s="13"/>
      <c r="BA6" s="13"/>
      <c r="BB6" s="13" t="s">
        <v>358</v>
      </c>
      <c r="BC6" s="13"/>
      <c r="BD6" s="13" t="s">
        <v>364</v>
      </c>
      <c r="BE6" s="15">
        <v>42000</v>
      </c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hidden="1" customHeight="1">
      <c r="A7" s="12">
        <v>3</v>
      </c>
      <c r="B7" s="13" t="s">
        <v>248</v>
      </c>
      <c r="C7" s="13" t="s">
        <v>249</v>
      </c>
      <c r="D7" s="13" t="s">
        <v>250</v>
      </c>
      <c r="E7" s="13" t="s">
        <v>251</v>
      </c>
      <c r="F7" s="13" t="s">
        <v>251</v>
      </c>
      <c r="G7" s="13" t="s">
        <v>252</v>
      </c>
      <c r="H7" s="13" t="s">
        <v>251</v>
      </c>
      <c r="I7" s="13">
        <v>198019</v>
      </c>
      <c r="J7" s="13" t="s">
        <v>253</v>
      </c>
      <c r="K7" s="13">
        <v>198019</v>
      </c>
      <c r="L7" s="13" t="s">
        <v>275</v>
      </c>
      <c r="M7" s="13" t="s">
        <v>276</v>
      </c>
      <c r="N7" s="13">
        <v>475176</v>
      </c>
      <c r="O7" s="13" t="s">
        <v>277</v>
      </c>
      <c r="P7" s="13">
        <v>744880</v>
      </c>
      <c r="Q7" s="13" t="s">
        <v>278</v>
      </c>
      <c r="R7" s="13" t="s">
        <v>258</v>
      </c>
      <c r="S7" s="13" t="s">
        <v>282</v>
      </c>
      <c r="T7" s="13" t="s">
        <v>282</v>
      </c>
      <c r="U7" s="13" t="s">
        <v>270</v>
      </c>
      <c r="V7" s="13" t="s">
        <v>261</v>
      </c>
      <c r="W7" s="13">
        <v>541</v>
      </c>
      <c r="X7" s="13" t="s">
        <v>272</v>
      </c>
      <c r="Y7" s="13">
        <v>354667893</v>
      </c>
      <c r="Z7" s="13" t="s">
        <v>283</v>
      </c>
      <c r="AA7" s="13" t="s">
        <v>281</v>
      </c>
      <c r="AB7" s="15">
        <v>42000</v>
      </c>
      <c r="AC7" s="13"/>
      <c r="AD7" s="13">
        <v>102</v>
      </c>
      <c r="AE7" s="13" t="s">
        <v>352</v>
      </c>
      <c r="AF7" s="13" t="s">
        <v>359</v>
      </c>
      <c r="AG7" s="13" t="s">
        <v>360</v>
      </c>
      <c r="AH7" s="13" t="s">
        <v>361</v>
      </c>
      <c r="AI7" s="13" t="s">
        <v>362</v>
      </c>
      <c r="AJ7" s="15">
        <v>520</v>
      </c>
      <c r="AK7" s="15">
        <v>520</v>
      </c>
      <c r="AL7" s="13" t="s">
        <v>365</v>
      </c>
      <c r="AM7" s="15">
        <v>25066.02</v>
      </c>
      <c r="AN7" s="15">
        <v>9793.98</v>
      </c>
      <c r="AO7" s="15">
        <v>34860</v>
      </c>
      <c r="AP7" s="15">
        <v>16933.98</v>
      </c>
      <c r="AQ7" s="15">
        <v>1502.02</v>
      </c>
      <c r="AR7" s="15">
        <v>18436</v>
      </c>
      <c r="AS7" s="15">
        <v>16933.98</v>
      </c>
      <c r="AT7" s="15">
        <v>1502.02</v>
      </c>
      <c r="AU7" s="15">
        <v>18436</v>
      </c>
      <c r="AV7" s="13">
        <v>102</v>
      </c>
      <c r="AW7" s="13"/>
      <c r="AX7" s="13"/>
      <c r="AY7" s="13"/>
      <c r="AZ7" s="13"/>
      <c r="BA7" s="13"/>
      <c r="BB7" s="13" t="s">
        <v>358</v>
      </c>
      <c r="BC7" s="13"/>
      <c r="BD7" s="13" t="s">
        <v>364</v>
      </c>
      <c r="BE7" s="15">
        <v>42000</v>
      </c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hidden="1" customHeight="1">
      <c r="A8" s="12">
        <v>4</v>
      </c>
      <c r="B8" s="13" t="s">
        <v>248</v>
      </c>
      <c r="C8" s="13" t="s">
        <v>249</v>
      </c>
      <c r="D8" s="13" t="s">
        <v>250</v>
      </c>
      <c r="E8" s="13" t="s">
        <v>251</v>
      </c>
      <c r="F8" s="13" t="s">
        <v>251</v>
      </c>
      <c r="G8" s="13" t="s">
        <v>252</v>
      </c>
      <c r="H8" s="13" t="s">
        <v>251</v>
      </c>
      <c r="I8" s="13">
        <v>198019</v>
      </c>
      <c r="J8" s="13" t="s">
        <v>253</v>
      </c>
      <c r="K8" s="13">
        <v>198019</v>
      </c>
      <c r="L8" s="13" t="s">
        <v>275</v>
      </c>
      <c r="M8" s="13" t="s">
        <v>276</v>
      </c>
      <c r="N8" s="13">
        <v>475176</v>
      </c>
      <c r="O8" s="13" t="s">
        <v>277</v>
      </c>
      <c r="P8" s="13">
        <v>740070</v>
      </c>
      <c r="Q8" s="13" t="s">
        <v>284</v>
      </c>
      <c r="R8" s="13" t="s">
        <v>258</v>
      </c>
      <c r="S8" s="13" t="s">
        <v>285</v>
      </c>
      <c r="T8" s="13" t="s">
        <v>285</v>
      </c>
      <c r="U8" s="13" t="s">
        <v>270</v>
      </c>
      <c r="V8" s="13" t="s">
        <v>271</v>
      </c>
      <c r="W8" s="13">
        <v>541</v>
      </c>
      <c r="X8" s="13" t="s">
        <v>272</v>
      </c>
      <c r="Y8" s="13">
        <v>354668034</v>
      </c>
      <c r="Z8" s="13" t="s">
        <v>286</v>
      </c>
      <c r="AA8" s="13" t="s">
        <v>281</v>
      </c>
      <c r="AB8" s="15">
        <v>42000</v>
      </c>
      <c r="AC8" s="13"/>
      <c r="AD8" s="13">
        <v>102</v>
      </c>
      <c r="AE8" s="13" t="s">
        <v>352</v>
      </c>
      <c r="AF8" s="13" t="s">
        <v>359</v>
      </c>
      <c r="AG8" s="13" t="s">
        <v>360</v>
      </c>
      <c r="AH8" s="13" t="s">
        <v>361</v>
      </c>
      <c r="AI8" s="13" t="s">
        <v>362</v>
      </c>
      <c r="AJ8" s="15">
        <v>520</v>
      </c>
      <c r="AK8" s="15">
        <v>520</v>
      </c>
      <c r="AL8" s="13" t="s">
        <v>366</v>
      </c>
      <c r="AM8" s="15">
        <v>11702.29</v>
      </c>
      <c r="AN8" s="15">
        <v>5977.71</v>
      </c>
      <c r="AO8" s="15">
        <v>17680</v>
      </c>
      <c r="AP8" s="15">
        <v>30297.71</v>
      </c>
      <c r="AQ8" s="15">
        <v>5318.29</v>
      </c>
      <c r="AR8" s="15">
        <v>35616</v>
      </c>
      <c r="AS8" s="15">
        <v>30297.71</v>
      </c>
      <c r="AT8" s="15">
        <v>5318.29</v>
      </c>
      <c r="AU8" s="15">
        <v>35616</v>
      </c>
      <c r="AV8" s="13">
        <v>102</v>
      </c>
      <c r="AW8" s="13"/>
      <c r="AX8" s="13"/>
      <c r="AY8" s="13"/>
      <c r="AZ8" s="13"/>
      <c r="BA8" s="13"/>
      <c r="BB8" s="13" t="s">
        <v>358</v>
      </c>
      <c r="BC8" s="13"/>
      <c r="BD8" s="13" t="s">
        <v>367</v>
      </c>
      <c r="BE8" s="15">
        <v>42000</v>
      </c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hidden="1" customHeight="1">
      <c r="A9" s="12">
        <v>5</v>
      </c>
      <c r="B9" s="13" t="s">
        <v>248</v>
      </c>
      <c r="C9" s="13" t="s">
        <v>249</v>
      </c>
      <c r="D9" s="13" t="s">
        <v>250</v>
      </c>
      <c r="E9" s="13" t="s">
        <v>251</v>
      </c>
      <c r="F9" s="13" t="s">
        <v>251</v>
      </c>
      <c r="G9" s="13" t="s">
        <v>252</v>
      </c>
      <c r="H9" s="13" t="s">
        <v>251</v>
      </c>
      <c r="I9" s="13">
        <v>198019</v>
      </c>
      <c r="J9" s="13" t="s">
        <v>253</v>
      </c>
      <c r="K9" s="13">
        <v>198019</v>
      </c>
      <c r="L9" s="13" t="s">
        <v>275</v>
      </c>
      <c r="M9" s="13" t="s">
        <v>276</v>
      </c>
      <c r="N9" s="13">
        <v>475176</v>
      </c>
      <c r="O9" s="13" t="s">
        <v>277</v>
      </c>
      <c r="P9" s="13">
        <v>744880</v>
      </c>
      <c r="Q9" s="13" t="s">
        <v>278</v>
      </c>
      <c r="R9" s="13" t="s">
        <v>258</v>
      </c>
      <c r="S9" s="13" t="s">
        <v>287</v>
      </c>
      <c r="T9" s="13" t="s">
        <v>287</v>
      </c>
      <c r="U9" s="13" t="s">
        <v>270</v>
      </c>
      <c r="V9" s="13" t="s">
        <v>271</v>
      </c>
      <c r="W9" s="13">
        <v>541</v>
      </c>
      <c r="X9" s="13" t="s">
        <v>272</v>
      </c>
      <c r="Y9" s="13">
        <v>354668069</v>
      </c>
      <c r="Z9" s="13" t="s">
        <v>288</v>
      </c>
      <c r="AA9" s="13" t="s">
        <v>281</v>
      </c>
      <c r="AB9" s="15">
        <v>42000</v>
      </c>
      <c r="AC9" s="13"/>
      <c r="AD9" s="13">
        <v>102</v>
      </c>
      <c r="AE9" s="13" t="s">
        <v>352</v>
      </c>
      <c r="AF9" s="13" t="s">
        <v>359</v>
      </c>
      <c r="AG9" s="13" t="s">
        <v>360</v>
      </c>
      <c r="AH9" s="13" t="s">
        <v>361</v>
      </c>
      <c r="AI9" s="13" t="s">
        <v>362</v>
      </c>
      <c r="AJ9" s="15">
        <v>520</v>
      </c>
      <c r="AK9" s="15">
        <v>520</v>
      </c>
      <c r="AL9" s="13" t="s">
        <v>366</v>
      </c>
      <c r="AM9" s="15">
        <v>12077.03</v>
      </c>
      <c r="AN9" s="15">
        <v>6122.97</v>
      </c>
      <c r="AO9" s="15">
        <v>18200</v>
      </c>
      <c r="AP9" s="15">
        <v>29922.97</v>
      </c>
      <c r="AQ9" s="15">
        <v>5173.03</v>
      </c>
      <c r="AR9" s="15">
        <v>35096</v>
      </c>
      <c r="AS9" s="15">
        <v>29922.97</v>
      </c>
      <c r="AT9" s="15">
        <v>5173.03</v>
      </c>
      <c r="AU9" s="15">
        <v>35096</v>
      </c>
      <c r="AV9" s="13">
        <v>102</v>
      </c>
      <c r="AW9" s="13"/>
      <c r="AX9" s="13"/>
      <c r="AY9" s="13"/>
      <c r="AZ9" s="13"/>
      <c r="BA9" s="13"/>
      <c r="BB9" s="13" t="s">
        <v>358</v>
      </c>
      <c r="BC9" s="13"/>
      <c r="BD9" s="13" t="s">
        <v>368</v>
      </c>
      <c r="BE9" s="15">
        <v>42000</v>
      </c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hidden="1" customHeight="1">
      <c r="A10" s="12">
        <v>6</v>
      </c>
      <c r="B10" s="13" t="s">
        <v>248</v>
      </c>
      <c r="C10" s="13" t="s">
        <v>249</v>
      </c>
      <c r="D10" s="13" t="s">
        <v>250</v>
      </c>
      <c r="E10" s="13" t="s">
        <v>251</v>
      </c>
      <c r="F10" s="13" t="s">
        <v>251</v>
      </c>
      <c r="G10" s="13" t="s">
        <v>252</v>
      </c>
      <c r="H10" s="13" t="s">
        <v>251</v>
      </c>
      <c r="I10" s="13">
        <v>198019</v>
      </c>
      <c r="J10" s="13" t="s">
        <v>253</v>
      </c>
      <c r="K10" s="13">
        <v>198019</v>
      </c>
      <c r="L10" s="13" t="s">
        <v>275</v>
      </c>
      <c r="M10" s="13" t="s">
        <v>276</v>
      </c>
      <c r="N10" s="13">
        <v>475176</v>
      </c>
      <c r="O10" s="13" t="s">
        <v>277</v>
      </c>
      <c r="P10" s="13">
        <v>740070</v>
      </c>
      <c r="Q10" s="13" t="s">
        <v>284</v>
      </c>
      <c r="R10" s="13" t="s">
        <v>258</v>
      </c>
      <c r="S10" s="13" t="s">
        <v>289</v>
      </c>
      <c r="T10" s="13" t="s">
        <v>289</v>
      </c>
      <c r="U10" s="13" t="s">
        <v>270</v>
      </c>
      <c r="V10" s="13" t="s">
        <v>271</v>
      </c>
      <c r="W10" s="13">
        <v>541</v>
      </c>
      <c r="X10" s="13" t="s">
        <v>272</v>
      </c>
      <c r="Y10" s="13">
        <v>354752071</v>
      </c>
      <c r="Z10" s="13" t="s">
        <v>290</v>
      </c>
      <c r="AA10" s="13" t="s">
        <v>291</v>
      </c>
      <c r="AB10" s="15">
        <v>42000</v>
      </c>
      <c r="AC10" s="13"/>
      <c r="AD10" s="13">
        <v>102</v>
      </c>
      <c r="AE10" s="13" t="s">
        <v>352</v>
      </c>
      <c r="AF10" s="13" t="s">
        <v>369</v>
      </c>
      <c r="AG10" s="13" t="s">
        <v>370</v>
      </c>
      <c r="AH10" s="13" t="s">
        <v>361</v>
      </c>
      <c r="AI10" s="13" t="s">
        <v>371</v>
      </c>
      <c r="AJ10" s="15">
        <v>520</v>
      </c>
      <c r="AK10" s="15">
        <v>520</v>
      </c>
      <c r="AL10" s="13" t="s">
        <v>372</v>
      </c>
      <c r="AM10" s="15">
        <v>12419.53</v>
      </c>
      <c r="AN10" s="15">
        <v>6300.47</v>
      </c>
      <c r="AO10" s="15">
        <v>18720</v>
      </c>
      <c r="AP10" s="15">
        <v>29580.47</v>
      </c>
      <c r="AQ10" s="15">
        <v>5041.53</v>
      </c>
      <c r="AR10" s="15">
        <v>34622</v>
      </c>
      <c r="AS10" s="15">
        <v>28762.55</v>
      </c>
      <c r="AT10" s="15">
        <v>5037.45</v>
      </c>
      <c r="AU10" s="15">
        <v>33800</v>
      </c>
      <c r="AV10" s="13">
        <v>101</v>
      </c>
      <c r="AW10" s="13"/>
      <c r="AX10" s="13"/>
      <c r="AY10" s="13"/>
      <c r="AZ10" s="13"/>
      <c r="BA10" s="13"/>
      <c r="BB10" s="13" t="s">
        <v>358</v>
      </c>
      <c r="BC10" s="13"/>
      <c r="BD10" s="13" t="s">
        <v>368</v>
      </c>
      <c r="BE10" s="15">
        <v>42000</v>
      </c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hidden="1" customHeight="1">
      <c r="A11" s="12">
        <v>7</v>
      </c>
      <c r="B11" s="13" t="s">
        <v>248</v>
      </c>
      <c r="C11" s="13" t="s">
        <v>249</v>
      </c>
      <c r="D11" s="13" t="s">
        <v>250</v>
      </c>
      <c r="E11" s="13" t="s">
        <v>251</v>
      </c>
      <c r="F11" s="13" t="s">
        <v>251</v>
      </c>
      <c r="G11" s="13" t="s">
        <v>252</v>
      </c>
      <c r="H11" s="13" t="s">
        <v>251</v>
      </c>
      <c r="I11" s="13">
        <v>198019</v>
      </c>
      <c r="J11" s="13" t="s">
        <v>253</v>
      </c>
      <c r="K11" s="13">
        <v>198019</v>
      </c>
      <c r="L11" s="13" t="s">
        <v>275</v>
      </c>
      <c r="M11" s="13" t="s">
        <v>276</v>
      </c>
      <c r="N11" s="13">
        <v>475176</v>
      </c>
      <c r="O11" s="13" t="s">
        <v>277</v>
      </c>
      <c r="P11" s="13">
        <v>744880</v>
      </c>
      <c r="Q11" s="13" t="s">
        <v>278</v>
      </c>
      <c r="R11" s="13" t="s">
        <v>258</v>
      </c>
      <c r="S11" s="13" t="s">
        <v>292</v>
      </c>
      <c r="T11" s="13" t="s">
        <v>292</v>
      </c>
      <c r="U11" s="13" t="s">
        <v>270</v>
      </c>
      <c r="V11" s="13" t="s">
        <v>261</v>
      </c>
      <c r="W11" s="13">
        <v>541</v>
      </c>
      <c r="X11" s="13" t="s">
        <v>272</v>
      </c>
      <c r="Y11" s="13">
        <v>354880528</v>
      </c>
      <c r="Z11" s="13" t="s">
        <v>293</v>
      </c>
      <c r="AA11" s="13" t="s">
        <v>294</v>
      </c>
      <c r="AB11" s="15">
        <v>42000</v>
      </c>
      <c r="AC11" s="13"/>
      <c r="AD11" s="13">
        <v>102</v>
      </c>
      <c r="AE11" s="13" t="s">
        <v>352</v>
      </c>
      <c r="AF11" s="13" t="s">
        <v>373</v>
      </c>
      <c r="AG11" s="13" t="s">
        <v>374</v>
      </c>
      <c r="AH11" s="13" t="s">
        <v>361</v>
      </c>
      <c r="AI11" s="13" t="s">
        <v>375</v>
      </c>
      <c r="AJ11" s="15">
        <v>520</v>
      </c>
      <c r="AK11" s="15">
        <v>520</v>
      </c>
      <c r="AL11" s="13" t="s">
        <v>376</v>
      </c>
      <c r="AM11" s="15">
        <v>10555.54</v>
      </c>
      <c r="AN11" s="15">
        <v>5564.46</v>
      </c>
      <c r="AO11" s="15">
        <v>16120</v>
      </c>
      <c r="AP11" s="15">
        <v>31444.46</v>
      </c>
      <c r="AQ11" s="15">
        <v>5777.54</v>
      </c>
      <c r="AR11" s="15">
        <v>37222</v>
      </c>
      <c r="AS11" s="15">
        <v>30112.92</v>
      </c>
      <c r="AT11" s="15">
        <v>5767.08</v>
      </c>
      <c r="AU11" s="15">
        <v>35880</v>
      </c>
      <c r="AV11" s="13">
        <v>100</v>
      </c>
      <c r="AW11" s="13"/>
      <c r="AX11" s="13"/>
      <c r="AY11" s="13"/>
      <c r="AZ11" s="13"/>
      <c r="BA11" s="13"/>
      <c r="BB11" s="13" t="s">
        <v>358</v>
      </c>
      <c r="BC11" s="13"/>
      <c r="BD11" s="13" t="s">
        <v>368</v>
      </c>
      <c r="BE11" s="15">
        <v>42000</v>
      </c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hidden="1" customHeight="1">
      <c r="A12" s="12">
        <v>8</v>
      </c>
      <c r="B12" s="13" t="s">
        <v>248</v>
      </c>
      <c r="C12" s="13" t="s">
        <v>249</v>
      </c>
      <c r="D12" s="13" t="s">
        <v>250</v>
      </c>
      <c r="E12" s="13" t="s">
        <v>251</v>
      </c>
      <c r="F12" s="13" t="s">
        <v>251</v>
      </c>
      <c r="G12" s="13" t="s">
        <v>252</v>
      </c>
      <c r="H12" s="13" t="s">
        <v>251</v>
      </c>
      <c r="I12" s="13">
        <v>198019</v>
      </c>
      <c r="J12" s="13" t="s">
        <v>253</v>
      </c>
      <c r="K12" s="13">
        <v>198019</v>
      </c>
      <c r="L12" s="13" t="s">
        <v>254</v>
      </c>
      <c r="M12" s="13" t="s">
        <v>255</v>
      </c>
      <c r="N12" s="13">
        <v>484408</v>
      </c>
      <c r="O12" s="13" t="s">
        <v>256</v>
      </c>
      <c r="P12" s="13">
        <v>765950</v>
      </c>
      <c r="Q12" s="13" t="s">
        <v>295</v>
      </c>
      <c r="R12" s="13" t="s">
        <v>258</v>
      </c>
      <c r="S12" s="13" t="s">
        <v>296</v>
      </c>
      <c r="T12" s="13" t="s">
        <v>296</v>
      </c>
      <c r="U12" s="13" t="s">
        <v>260</v>
      </c>
      <c r="V12" s="13" t="s">
        <v>261</v>
      </c>
      <c r="W12" s="13">
        <v>541</v>
      </c>
      <c r="X12" s="13" t="s">
        <v>262</v>
      </c>
      <c r="Y12" s="13">
        <v>354915266</v>
      </c>
      <c r="Z12" s="13" t="s">
        <v>297</v>
      </c>
      <c r="AA12" s="13" t="s">
        <v>298</v>
      </c>
      <c r="AB12" s="15">
        <v>42000</v>
      </c>
      <c r="AC12" s="13"/>
      <c r="AD12" s="13">
        <v>102</v>
      </c>
      <c r="AE12" s="13" t="s">
        <v>352</v>
      </c>
      <c r="AF12" s="13" t="s">
        <v>377</v>
      </c>
      <c r="AG12" s="13" t="s">
        <v>378</v>
      </c>
      <c r="AH12" s="13" t="s">
        <v>361</v>
      </c>
      <c r="AI12" s="13" t="s">
        <v>379</v>
      </c>
      <c r="AJ12" s="15">
        <v>520</v>
      </c>
      <c r="AK12" s="15">
        <v>520</v>
      </c>
      <c r="AL12" s="13" t="s">
        <v>380</v>
      </c>
      <c r="AM12" s="15">
        <v>28927.14</v>
      </c>
      <c r="AN12" s="15">
        <v>10592.86</v>
      </c>
      <c r="AO12" s="15">
        <v>39520</v>
      </c>
      <c r="AP12" s="15">
        <v>13072.86</v>
      </c>
      <c r="AQ12" s="15">
        <v>889.14</v>
      </c>
      <c r="AR12" s="15">
        <v>13962</v>
      </c>
      <c r="AS12" s="15">
        <v>11092.21</v>
      </c>
      <c r="AT12" s="15">
        <v>867.79</v>
      </c>
      <c r="AU12" s="15">
        <v>11960</v>
      </c>
      <c r="AV12" s="13">
        <v>99</v>
      </c>
      <c r="AW12" s="13"/>
      <c r="AX12" s="13"/>
      <c r="AY12" s="13"/>
      <c r="AZ12" s="13"/>
      <c r="BA12" s="13"/>
      <c r="BB12" s="13" t="s">
        <v>358</v>
      </c>
      <c r="BC12" s="13"/>
      <c r="BD12" s="13"/>
      <c r="BE12" s="15">
        <v>0</v>
      </c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 t="s">
        <v>248</v>
      </c>
      <c r="C13" s="13" t="s">
        <v>249</v>
      </c>
      <c r="D13" s="13" t="s">
        <v>250</v>
      </c>
      <c r="E13" s="13" t="s">
        <v>251</v>
      </c>
      <c r="F13" s="13" t="s">
        <v>251</v>
      </c>
      <c r="G13" s="13" t="s">
        <v>252</v>
      </c>
      <c r="H13" s="13" t="s">
        <v>251</v>
      </c>
      <c r="I13" s="13">
        <v>198019</v>
      </c>
      <c r="J13" s="13" t="s">
        <v>253</v>
      </c>
      <c r="K13" s="13">
        <v>198019</v>
      </c>
      <c r="L13" s="13" t="s">
        <v>254</v>
      </c>
      <c r="M13" s="13" t="s">
        <v>255</v>
      </c>
      <c r="N13" s="13">
        <v>484408</v>
      </c>
      <c r="O13" s="13" t="s">
        <v>256</v>
      </c>
      <c r="P13" s="13">
        <v>765811</v>
      </c>
      <c r="Q13" s="13" t="s">
        <v>257</v>
      </c>
      <c r="R13" s="13" t="s">
        <v>258</v>
      </c>
      <c r="S13" s="13" t="s">
        <v>259</v>
      </c>
      <c r="T13" s="13" t="s">
        <v>259</v>
      </c>
      <c r="U13" s="13" t="s">
        <v>260</v>
      </c>
      <c r="V13" s="13" t="s">
        <v>261</v>
      </c>
      <c r="W13" s="13">
        <v>541</v>
      </c>
      <c r="X13" s="13" t="s">
        <v>262</v>
      </c>
      <c r="Y13" s="13">
        <v>354915778</v>
      </c>
      <c r="Z13" s="13" t="s">
        <v>263</v>
      </c>
      <c r="AA13" s="13" t="s">
        <v>264</v>
      </c>
      <c r="AB13" s="15">
        <v>42000</v>
      </c>
      <c r="AC13" s="13"/>
      <c r="AD13" s="13">
        <v>102</v>
      </c>
      <c r="AE13" s="13" t="s">
        <v>352</v>
      </c>
      <c r="AF13" s="13" t="s">
        <v>373</v>
      </c>
      <c r="AG13" s="13" t="s">
        <v>381</v>
      </c>
      <c r="AH13" s="13" t="s">
        <v>361</v>
      </c>
      <c r="AI13" s="13" t="s">
        <v>382</v>
      </c>
      <c r="AJ13" s="15">
        <v>520</v>
      </c>
      <c r="AK13" s="15">
        <v>520</v>
      </c>
      <c r="AL13" s="13" t="s">
        <v>383</v>
      </c>
      <c r="AM13" s="15">
        <v>40668.46</v>
      </c>
      <c r="AN13" s="15">
        <v>11331.54</v>
      </c>
      <c r="AO13" s="15">
        <v>52000</v>
      </c>
      <c r="AP13" s="15">
        <v>1331.54</v>
      </c>
      <c r="AQ13" s="15">
        <v>10.46</v>
      </c>
      <c r="AR13" s="15">
        <v>1342</v>
      </c>
      <c r="AS13" s="15">
        <v>0</v>
      </c>
      <c r="AT13" s="15">
        <v>0</v>
      </c>
      <c r="AU13" s="15">
        <v>0</v>
      </c>
      <c r="AV13" s="13">
        <v>100</v>
      </c>
      <c r="AW13" s="13"/>
      <c r="AX13" s="13"/>
      <c r="AY13" s="13"/>
      <c r="AZ13" s="13"/>
      <c r="BA13" s="13"/>
      <c r="BB13" s="13" t="s">
        <v>358</v>
      </c>
      <c r="BC13" s="13"/>
      <c r="BD13" s="13"/>
      <c r="BE13" s="15">
        <v>0</v>
      </c>
      <c r="BF13" s="13"/>
      <c r="BG13" s="13"/>
      <c r="BH13" s="23" t="s">
        <v>265</v>
      </c>
      <c r="BI13" s="14" t="s">
        <v>10</v>
      </c>
      <c r="BJ13" s="24">
        <v>46032</v>
      </c>
      <c r="BK13" s="12"/>
      <c r="BL13" s="14" t="s">
        <v>12</v>
      </c>
      <c r="BM13" s="26" t="s">
        <v>13</v>
      </c>
      <c r="BN13" s="27" t="s">
        <v>15</v>
      </c>
      <c r="BO13" s="12" t="s">
        <v>25</v>
      </c>
      <c r="BP13" s="12">
        <v>4462</v>
      </c>
      <c r="BQ13" s="28" t="s">
        <v>7</v>
      </c>
      <c r="BR13" s="29" t="s">
        <v>350</v>
      </c>
    </row>
    <row r="14" spans="1:70" s="1" customFormat="1" ht="15" customHeight="1">
      <c r="A14" s="12">
        <v>10</v>
      </c>
      <c r="B14" s="13" t="s">
        <v>248</v>
      </c>
      <c r="C14" s="13" t="s">
        <v>249</v>
      </c>
      <c r="D14" s="13" t="s">
        <v>250</v>
      </c>
      <c r="E14" s="13" t="s">
        <v>251</v>
      </c>
      <c r="F14" s="13" t="s">
        <v>251</v>
      </c>
      <c r="G14" s="13" t="s">
        <v>252</v>
      </c>
      <c r="H14" s="13" t="s">
        <v>251</v>
      </c>
      <c r="I14" s="13">
        <v>198019</v>
      </c>
      <c r="J14" s="13" t="s">
        <v>253</v>
      </c>
      <c r="K14" s="13">
        <v>198019</v>
      </c>
      <c r="L14" s="13" t="s">
        <v>275</v>
      </c>
      <c r="M14" s="13" t="s">
        <v>276</v>
      </c>
      <c r="N14" s="13">
        <v>475176</v>
      </c>
      <c r="O14" s="13" t="s">
        <v>277</v>
      </c>
      <c r="P14" s="13">
        <v>744880</v>
      </c>
      <c r="Q14" s="13" t="s">
        <v>278</v>
      </c>
      <c r="R14" s="13" t="s">
        <v>258</v>
      </c>
      <c r="S14" s="13" t="s">
        <v>299</v>
      </c>
      <c r="T14" s="13" t="s">
        <v>299</v>
      </c>
      <c r="U14" s="13" t="s">
        <v>270</v>
      </c>
      <c r="V14" s="13" t="s">
        <v>271</v>
      </c>
      <c r="W14" s="13">
        <v>541</v>
      </c>
      <c r="X14" s="13" t="s">
        <v>272</v>
      </c>
      <c r="Y14" s="13">
        <v>355123745</v>
      </c>
      <c r="Z14" s="13" t="s">
        <v>300</v>
      </c>
      <c r="AA14" s="13" t="s">
        <v>301</v>
      </c>
      <c r="AB14" s="15">
        <v>42000</v>
      </c>
      <c r="AC14" s="13"/>
      <c r="AD14" s="13">
        <v>102</v>
      </c>
      <c r="AE14" s="13" t="s">
        <v>352</v>
      </c>
      <c r="AF14" s="13" t="s">
        <v>384</v>
      </c>
      <c r="AG14" s="13" t="s">
        <v>385</v>
      </c>
      <c r="AH14" s="13" t="s">
        <v>361</v>
      </c>
      <c r="AI14" s="13" t="s">
        <v>386</v>
      </c>
      <c r="AJ14" s="15">
        <v>520</v>
      </c>
      <c r="AK14" s="15">
        <v>520</v>
      </c>
      <c r="AL14" s="13" t="s">
        <v>387</v>
      </c>
      <c r="AM14" s="15">
        <v>38502.410000000003</v>
      </c>
      <c r="AN14" s="15">
        <v>11417.59</v>
      </c>
      <c r="AO14" s="15">
        <v>49920</v>
      </c>
      <c r="AP14" s="15">
        <v>3497.59</v>
      </c>
      <c r="AQ14" s="15">
        <v>64.41</v>
      </c>
      <c r="AR14" s="15">
        <v>3562</v>
      </c>
      <c r="AS14" s="15">
        <v>1008.87</v>
      </c>
      <c r="AT14" s="15">
        <v>31.13</v>
      </c>
      <c r="AU14" s="15">
        <v>1040</v>
      </c>
      <c r="AV14" s="13">
        <v>98</v>
      </c>
      <c r="AW14" s="13"/>
      <c r="AX14" s="13"/>
      <c r="AY14" s="13"/>
      <c r="AZ14" s="13"/>
      <c r="BA14" s="13"/>
      <c r="BB14" s="13" t="s">
        <v>358</v>
      </c>
      <c r="BC14" s="13"/>
      <c r="BD14" s="13"/>
      <c r="BE14" s="15">
        <v>0</v>
      </c>
      <c r="BF14" s="13"/>
      <c r="BG14" s="13"/>
      <c r="BH14" s="23" t="s">
        <v>265</v>
      </c>
      <c r="BI14" s="14" t="s">
        <v>10</v>
      </c>
      <c r="BJ14" s="24">
        <v>46032</v>
      </c>
      <c r="BK14" s="12"/>
      <c r="BL14" s="14" t="s">
        <v>20</v>
      </c>
      <c r="BM14" s="26" t="s">
        <v>21</v>
      </c>
      <c r="BN14" s="27" t="s">
        <v>23</v>
      </c>
      <c r="BO14" s="12" t="s">
        <v>16</v>
      </c>
      <c r="BP14" s="12">
        <v>8080</v>
      </c>
      <c r="BQ14" s="28" t="s">
        <v>32</v>
      </c>
      <c r="BR14" s="29" t="s">
        <v>266</v>
      </c>
    </row>
    <row r="15" spans="1:70" s="1" customFormat="1" ht="15" hidden="1" customHeight="1">
      <c r="A15" s="12">
        <v>11</v>
      </c>
      <c r="B15" s="14" t="s">
        <v>248</v>
      </c>
      <c r="C15" s="14" t="s">
        <v>249</v>
      </c>
      <c r="D15" s="14" t="s">
        <v>250</v>
      </c>
      <c r="E15" s="14" t="s">
        <v>251</v>
      </c>
      <c r="F15" s="14" t="s">
        <v>251</v>
      </c>
      <c r="G15" s="12" t="s">
        <v>252</v>
      </c>
      <c r="H15" s="14" t="s">
        <v>251</v>
      </c>
      <c r="I15" s="12">
        <v>198019</v>
      </c>
      <c r="J15" s="14" t="s">
        <v>253</v>
      </c>
      <c r="K15" s="12">
        <v>198019</v>
      </c>
      <c r="L15" s="12" t="s">
        <v>254</v>
      </c>
      <c r="M15" s="14" t="s">
        <v>255</v>
      </c>
      <c r="N15" s="12">
        <v>484408</v>
      </c>
      <c r="O15" s="12" t="s">
        <v>256</v>
      </c>
      <c r="P15" s="12">
        <v>765811</v>
      </c>
      <c r="Q15" s="14" t="s">
        <v>257</v>
      </c>
      <c r="R15" s="14" t="s">
        <v>258</v>
      </c>
      <c r="S15" s="12" t="s">
        <v>302</v>
      </c>
      <c r="T15" s="12" t="s">
        <v>302</v>
      </c>
      <c r="U15" s="12" t="s">
        <v>270</v>
      </c>
      <c r="V15" s="12" t="s">
        <v>261</v>
      </c>
      <c r="W15" s="12">
        <v>541</v>
      </c>
      <c r="X15" s="14" t="s">
        <v>272</v>
      </c>
      <c r="Y15" s="12">
        <v>355537891</v>
      </c>
      <c r="Z15" s="14" t="s">
        <v>303</v>
      </c>
      <c r="AA15" s="16" t="s">
        <v>304</v>
      </c>
      <c r="AB15" s="12">
        <v>42000</v>
      </c>
      <c r="AC15" s="16"/>
      <c r="AD15" s="12">
        <v>102</v>
      </c>
      <c r="AE15" s="12" t="s">
        <v>352</v>
      </c>
      <c r="AF15" s="12" t="s">
        <v>388</v>
      </c>
      <c r="AG15" s="16" t="s">
        <v>389</v>
      </c>
      <c r="AH15" s="12" t="s">
        <v>361</v>
      </c>
      <c r="AI15" s="16" t="s">
        <v>390</v>
      </c>
      <c r="AJ15" s="12">
        <v>520</v>
      </c>
      <c r="AK15" s="12">
        <v>520</v>
      </c>
      <c r="AL15" s="16" t="s">
        <v>383</v>
      </c>
      <c r="AM15" s="12">
        <v>38728.949999999997</v>
      </c>
      <c r="AN15" s="17">
        <v>11191.05</v>
      </c>
      <c r="AO15" s="17">
        <v>49920</v>
      </c>
      <c r="AP15" s="17">
        <v>3271.05</v>
      </c>
      <c r="AQ15" s="17">
        <v>57.95</v>
      </c>
      <c r="AR15" s="17">
        <v>3329</v>
      </c>
      <c r="AS15" s="17">
        <v>0</v>
      </c>
      <c r="AT15" s="17">
        <v>0</v>
      </c>
      <c r="AU15" s="17">
        <v>0</v>
      </c>
      <c r="AV15" s="12">
        <v>96</v>
      </c>
      <c r="AW15" s="12"/>
      <c r="AX15" s="12"/>
      <c r="AY15" s="16"/>
      <c r="AZ15" s="12"/>
      <c r="BA15" s="12"/>
      <c r="BB15" s="12" t="s">
        <v>358</v>
      </c>
      <c r="BC15" s="12"/>
      <c r="BD15" s="16"/>
      <c r="BE15" s="12">
        <v>0</v>
      </c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 t="s">
        <v>248</v>
      </c>
      <c r="C16" s="14" t="s">
        <v>249</v>
      </c>
      <c r="D16" s="14" t="s">
        <v>250</v>
      </c>
      <c r="E16" s="14" t="s">
        <v>251</v>
      </c>
      <c r="F16" s="14" t="s">
        <v>251</v>
      </c>
      <c r="G16" s="12" t="s">
        <v>252</v>
      </c>
      <c r="H16" s="14" t="s">
        <v>251</v>
      </c>
      <c r="I16" s="12">
        <v>198019</v>
      </c>
      <c r="J16" s="14" t="s">
        <v>253</v>
      </c>
      <c r="K16" s="12">
        <v>198019</v>
      </c>
      <c r="L16" s="12" t="s">
        <v>254</v>
      </c>
      <c r="M16" s="14" t="s">
        <v>255</v>
      </c>
      <c r="N16" s="12">
        <v>487609</v>
      </c>
      <c r="O16" s="12" t="s">
        <v>305</v>
      </c>
      <c r="P16" s="12">
        <v>774956</v>
      </c>
      <c r="Q16" s="14" t="s">
        <v>306</v>
      </c>
      <c r="R16" s="14" t="s">
        <v>258</v>
      </c>
      <c r="S16" s="12" t="s">
        <v>307</v>
      </c>
      <c r="T16" s="12" t="s">
        <v>307</v>
      </c>
      <c r="U16" s="12" t="s">
        <v>270</v>
      </c>
      <c r="V16" s="12" t="s">
        <v>261</v>
      </c>
      <c r="W16" s="12">
        <v>541</v>
      </c>
      <c r="X16" s="14" t="s">
        <v>272</v>
      </c>
      <c r="Y16" s="12">
        <v>355774820</v>
      </c>
      <c r="Z16" s="14" t="s">
        <v>308</v>
      </c>
      <c r="AA16" s="16" t="s">
        <v>309</v>
      </c>
      <c r="AB16" s="12">
        <v>42000</v>
      </c>
      <c r="AC16" s="16"/>
      <c r="AD16" s="12">
        <v>102</v>
      </c>
      <c r="AE16" s="12" t="s">
        <v>352</v>
      </c>
      <c r="AF16" s="12" t="s">
        <v>391</v>
      </c>
      <c r="AG16" s="16" t="s">
        <v>392</v>
      </c>
      <c r="AH16" s="12" t="s">
        <v>361</v>
      </c>
      <c r="AI16" s="16" t="s">
        <v>393</v>
      </c>
      <c r="AJ16" s="12">
        <v>520</v>
      </c>
      <c r="AK16" s="12">
        <v>520</v>
      </c>
      <c r="AL16" s="16" t="s">
        <v>387</v>
      </c>
      <c r="AM16" s="12">
        <v>36646.78</v>
      </c>
      <c r="AN16" s="17">
        <v>11193.22</v>
      </c>
      <c r="AO16" s="17">
        <v>47840</v>
      </c>
      <c r="AP16" s="17">
        <v>5353.22</v>
      </c>
      <c r="AQ16" s="17">
        <v>148.78</v>
      </c>
      <c r="AR16" s="17">
        <v>5502</v>
      </c>
      <c r="AS16" s="17">
        <v>991.03</v>
      </c>
      <c r="AT16" s="17">
        <v>48.97</v>
      </c>
      <c r="AU16" s="17">
        <v>1040</v>
      </c>
      <c r="AV16" s="12">
        <v>94</v>
      </c>
      <c r="AW16" s="12"/>
      <c r="AX16" s="12"/>
      <c r="AY16" s="16"/>
      <c r="AZ16" s="12"/>
      <c r="BA16" s="12"/>
      <c r="BB16" s="12" t="s">
        <v>358</v>
      </c>
      <c r="BC16" s="12"/>
      <c r="BD16" s="16"/>
      <c r="BE16" s="12">
        <v>0</v>
      </c>
      <c r="BF16" s="14"/>
      <c r="BG16" s="12"/>
      <c r="BH16" s="23" t="s">
        <v>265</v>
      </c>
      <c r="BI16" s="14" t="s">
        <v>10</v>
      </c>
      <c r="BJ16" s="24">
        <v>46032</v>
      </c>
      <c r="BK16" s="12"/>
      <c r="BL16" s="14" t="s">
        <v>20</v>
      </c>
      <c r="BM16" s="26" t="s">
        <v>21</v>
      </c>
      <c r="BN16" s="27" t="s">
        <v>23</v>
      </c>
      <c r="BO16" s="12" t="s">
        <v>16</v>
      </c>
      <c r="BP16" s="12">
        <v>5845</v>
      </c>
      <c r="BQ16" s="28" t="s">
        <v>24</v>
      </c>
      <c r="BR16" s="29" t="s">
        <v>429</v>
      </c>
    </row>
    <row r="17" spans="1:70" s="1" customFormat="1" ht="15" customHeight="1">
      <c r="A17" s="12">
        <v>13</v>
      </c>
      <c r="B17" s="14" t="s">
        <v>248</v>
      </c>
      <c r="C17" s="14" t="s">
        <v>249</v>
      </c>
      <c r="D17" s="14" t="s">
        <v>250</v>
      </c>
      <c r="E17" s="14" t="s">
        <v>251</v>
      </c>
      <c r="F17" s="14" t="s">
        <v>251</v>
      </c>
      <c r="G17" s="12" t="s">
        <v>252</v>
      </c>
      <c r="H17" s="14" t="s">
        <v>251</v>
      </c>
      <c r="I17" s="12">
        <v>198019</v>
      </c>
      <c r="J17" s="14" t="s">
        <v>253</v>
      </c>
      <c r="K17" s="12">
        <v>198019</v>
      </c>
      <c r="L17" s="12" t="s">
        <v>254</v>
      </c>
      <c r="M17" s="14" t="s">
        <v>255</v>
      </c>
      <c r="N17" s="12">
        <v>487609</v>
      </c>
      <c r="O17" s="12" t="s">
        <v>305</v>
      </c>
      <c r="P17" s="12">
        <v>774956</v>
      </c>
      <c r="Q17" s="14" t="s">
        <v>306</v>
      </c>
      <c r="R17" s="14" t="s">
        <v>258</v>
      </c>
      <c r="S17" s="12" t="s">
        <v>310</v>
      </c>
      <c r="T17" s="12" t="s">
        <v>310</v>
      </c>
      <c r="U17" s="12" t="s">
        <v>270</v>
      </c>
      <c r="V17" s="12" t="s">
        <v>261</v>
      </c>
      <c r="W17" s="12">
        <v>541</v>
      </c>
      <c r="X17" s="14" t="s">
        <v>272</v>
      </c>
      <c r="Y17" s="12">
        <v>355842001</v>
      </c>
      <c r="Z17" s="14" t="s">
        <v>311</v>
      </c>
      <c r="AA17" s="16" t="s">
        <v>312</v>
      </c>
      <c r="AB17" s="12">
        <v>42000</v>
      </c>
      <c r="AC17" s="16"/>
      <c r="AD17" s="12">
        <v>102</v>
      </c>
      <c r="AE17" s="12" t="s">
        <v>352</v>
      </c>
      <c r="AF17" s="12" t="s">
        <v>391</v>
      </c>
      <c r="AG17" s="16" t="s">
        <v>394</v>
      </c>
      <c r="AH17" s="12" t="s">
        <v>361</v>
      </c>
      <c r="AI17" s="16" t="s">
        <v>395</v>
      </c>
      <c r="AJ17" s="12">
        <v>520</v>
      </c>
      <c r="AK17" s="12">
        <v>520</v>
      </c>
      <c r="AL17" s="16" t="s">
        <v>387</v>
      </c>
      <c r="AM17" s="12">
        <v>35977.79</v>
      </c>
      <c r="AN17" s="17">
        <v>11342.21</v>
      </c>
      <c r="AO17" s="17">
        <v>47320</v>
      </c>
      <c r="AP17" s="17">
        <v>6022.21</v>
      </c>
      <c r="AQ17" s="17">
        <v>186.79</v>
      </c>
      <c r="AR17" s="17">
        <v>6209</v>
      </c>
      <c r="AS17" s="17">
        <v>984.61</v>
      </c>
      <c r="AT17" s="17">
        <v>55.39</v>
      </c>
      <c r="AU17" s="17">
        <v>1040</v>
      </c>
      <c r="AV17" s="12">
        <v>93</v>
      </c>
      <c r="AW17" s="12"/>
      <c r="AX17" s="12"/>
      <c r="AY17" s="16"/>
      <c r="AZ17" s="12"/>
      <c r="BA17" s="12"/>
      <c r="BB17" s="12" t="s">
        <v>358</v>
      </c>
      <c r="BC17" s="12"/>
      <c r="BD17" s="16"/>
      <c r="BE17" s="12">
        <v>0</v>
      </c>
      <c r="BF17" s="14"/>
      <c r="BG17" s="12"/>
      <c r="BH17" s="23" t="s">
        <v>265</v>
      </c>
      <c r="BI17" s="14" t="s">
        <v>10</v>
      </c>
      <c r="BJ17" s="24">
        <v>46032</v>
      </c>
      <c r="BK17" s="12"/>
      <c r="BL17" s="14" t="s">
        <v>20</v>
      </c>
      <c r="BM17" s="26" t="s">
        <v>21</v>
      </c>
      <c r="BN17" s="27" t="s">
        <v>23</v>
      </c>
      <c r="BO17" s="12" t="s">
        <v>16</v>
      </c>
      <c r="BP17" s="12">
        <v>6590</v>
      </c>
      <c r="BQ17" s="28" t="s">
        <v>24</v>
      </c>
      <c r="BR17" s="29" t="s">
        <v>430</v>
      </c>
    </row>
    <row r="18" spans="1:70" s="1" customFormat="1" ht="15" customHeight="1">
      <c r="A18" s="12">
        <v>14</v>
      </c>
      <c r="B18" s="14" t="s">
        <v>248</v>
      </c>
      <c r="C18" s="14" t="s">
        <v>249</v>
      </c>
      <c r="D18" s="14" t="s">
        <v>250</v>
      </c>
      <c r="E18" s="14" t="s">
        <v>251</v>
      </c>
      <c r="F18" s="14" t="s">
        <v>251</v>
      </c>
      <c r="G18" s="12" t="s">
        <v>252</v>
      </c>
      <c r="H18" s="14" t="s">
        <v>251</v>
      </c>
      <c r="I18" s="12">
        <v>198019</v>
      </c>
      <c r="J18" s="14" t="s">
        <v>253</v>
      </c>
      <c r="K18" s="12">
        <v>198019</v>
      </c>
      <c r="L18" s="12" t="s">
        <v>254</v>
      </c>
      <c r="M18" s="14" t="s">
        <v>255</v>
      </c>
      <c r="N18" s="12">
        <v>484408</v>
      </c>
      <c r="O18" s="12" t="s">
        <v>256</v>
      </c>
      <c r="P18" s="12">
        <v>816305</v>
      </c>
      <c r="Q18" s="14" t="s">
        <v>313</v>
      </c>
      <c r="R18" s="14" t="s">
        <v>258</v>
      </c>
      <c r="S18" s="12" t="s">
        <v>314</v>
      </c>
      <c r="T18" s="12" t="s">
        <v>314</v>
      </c>
      <c r="U18" s="12" t="s">
        <v>270</v>
      </c>
      <c r="V18" s="12" t="s">
        <v>261</v>
      </c>
      <c r="W18" s="12">
        <v>541</v>
      </c>
      <c r="X18" s="14" t="s">
        <v>272</v>
      </c>
      <c r="Y18" s="12">
        <v>355892277</v>
      </c>
      <c r="Z18" s="14" t="s">
        <v>315</v>
      </c>
      <c r="AA18" s="16" t="s">
        <v>316</v>
      </c>
      <c r="AB18" s="12">
        <v>42000</v>
      </c>
      <c r="AC18" s="16"/>
      <c r="AD18" s="12">
        <v>102</v>
      </c>
      <c r="AE18" s="12" t="s">
        <v>352</v>
      </c>
      <c r="AF18" s="12" t="s">
        <v>396</v>
      </c>
      <c r="AG18" s="16" t="s">
        <v>397</v>
      </c>
      <c r="AH18" s="12" t="s">
        <v>361</v>
      </c>
      <c r="AI18" s="16" t="s">
        <v>398</v>
      </c>
      <c r="AJ18" s="12">
        <v>520</v>
      </c>
      <c r="AK18" s="12">
        <v>520</v>
      </c>
      <c r="AL18" s="16" t="s">
        <v>383</v>
      </c>
      <c r="AM18" s="12">
        <v>36962.400000000001</v>
      </c>
      <c r="AN18" s="17">
        <v>11397.6</v>
      </c>
      <c r="AO18" s="17">
        <v>48360</v>
      </c>
      <c r="AP18" s="17">
        <v>5037.6000000000004</v>
      </c>
      <c r="AQ18" s="17">
        <v>131.4</v>
      </c>
      <c r="AR18" s="17">
        <v>5169</v>
      </c>
      <c r="AS18" s="17">
        <v>0</v>
      </c>
      <c r="AT18" s="17">
        <v>0</v>
      </c>
      <c r="AU18" s="17">
        <v>0</v>
      </c>
      <c r="AV18" s="12">
        <v>93</v>
      </c>
      <c r="AW18" s="12"/>
      <c r="AX18" s="12"/>
      <c r="AY18" s="16"/>
      <c r="AZ18" s="12"/>
      <c r="BA18" s="12"/>
      <c r="BB18" s="12" t="s">
        <v>358</v>
      </c>
      <c r="BC18" s="12"/>
      <c r="BD18" s="16"/>
      <c r="BE18" s="12">
        <v>0</v>
      </c>
      <c r="BF18" s="14"/>
      <c r="BG18" s="12"/>
      <c r="BH18" s="23" t="s">
        <v>265</v>
      </c>
      <c r="BI18" s="14" t="s">
        <v>10</v>
      </c>
      <c r="BJ18" s="24">
        <v>46032</v>
      </c>
      <c r="BK18" s="12"/>
      <c r="BL18" s="14" t="s">
        <v>12</v>
      </c>
      <c r="BM18" s="26" t="s">
        <v>13</v>
      </c>
      <c r="BN18" s="27" t="s">
        <v>15</v>
      </c>
      <c r="BO18" s="12" t="s">
        <v>16</v>
      </c>
      <c r="BP18" s="12">
        <v>1040</v>
      </c>
      <c r="BQ18" s="28" t="s">
        <v>24</v>
      </c>
      <c r="BR18" s="29" t="s">
        <v>431</v>
      </c>
    </row>
    <row r="19" spans="1:70" s="1" customFormat="1" ht="15" hidden="1" customHeight="1">
      <c r="A19" s="12">
        <v>15</v>
      </c>
      <c r="B19" s="14" t="s">
        <v>248</v>
      </c>
      <c r="C19" s="14" t="s">
        <v>249</v>
      </c>
      <c r="D19" s="14" t="s">
        <v>250</v>
      </c>
      <c r="E19" s="14" t="s">
        <v>251</v>
      </c>
      <c r="F19" s="14" t="s">
        <v>251</v>
      </c>
      <c r="G19" s="12" t="s">
        <v>252</v>
      </c>
      <c r="H19" s="14" t="s">
        <v>251</v>
      </c>
      <c r="I19" s="12">
        <v>198019</v>
      </c>
      <c r="J19" s="14" t="s">
        <v>253</v>
      </c>
      <c r="K19" s="12">
        <v>198019</v>
      </c>
      <c r="L19" s="12" t="s">
        <v>254</v>
      </c>
      <c r="M19" s="14" t="s">
        <v>255</v>
      </c>
      <c r="N19" s="12">
        <v>467583</v>
      </c>
      <c r="O19" s="12" t="s">
        <v>267</v>
      </c>
      <c r="P19" s="12">
        <v>823825</v>
      </c>
      <c r="Q19" s="14" t="s">
        <v>317</v>
      </c>
      <c r="R19" s="14" t="s">
        <v>258</v>
      </c>
      <c r="S19" s="12" t="s">
        <v>318</v>
      </c>
      <c r="T19" s="12" t="s">
        <v>318</v>
      </c>
      <c r="U19" s="12" t="s">
        <v>319</v>
      </c>
      <c r="V19" s="12" t="s">
        <v>261</v>
      </c>
      <c r="W19" s="12">
        <v>541</v>
      </c>
      <c r="X19" s="14" t="s">
        <v>262</v>
      </c>
      <c r="Y19" s="12">
        <v>356580139</v>
      </c>
      <c r="Z19" s="14" t="s">
        <v>320</v>
      </c>
      <c r="AA19" s="16" t="s">
        <v>321</v>
      </c>
      <c r="AB19" s="12">
        <v>42000</v>
      </c>
      <c r="AC19" s="16"/>
      <c r="AD19" s="12">
        <v>102</v>
      </c>
      <c r="AE19" s="12" t="s">
        <v>352</v>
      </c>
      <c r="AF19" s="12" t="s">
        <v>399</v>
      </c>
      <c r="AG19" s="16" t="s">
        <v>400</v>
      </c>
      <c r="AH19" s="12" t="s">
        <v>361</v>
      </c>
      <c r="AI19" s="16" t="s">
        <v>401</v>
      </c>
      <c r="AJ19" s="12">
        <v>520</v>
      </c>
      <c r="AK19" s="12">
        <v>520</v>
      </c>
      <c r="AL19" s="16" t="s">
        <v>402</v>
      </c>
      <c r="AM19" s="12">
        <v>26593.68</v>
      </c>
      <c r="AN19" s="17">
        <v>10126.32</v>
      </c>
      <c r="AO19" s="17">
        <v>36720</v>
      </c>
      <c r="AP19" s="17">
        <v>15406.32</v>
      </c>
      <c r="AQ19" s="17">
        <v>1215.68</v>
      </c>
      <c r="AR19" s="17">
        <v>16622</v>
      </c>
      <c r="AS19" s="17">
        <v>7616.58</v>
      </c>
      <c r="AT19" s="17">
        <v>903.42</v>
      </c>
      <c r="AU19" s="17">
        <v>8520</v>
      </c>
      <c r="AV19" s="12">
        <v>87</v>
      </c>
      <c r="AW19" s="12"/>
      <c r="AX19" s="12"/>
      <c r="AY19" s="16"/>
      <c r="AZ19" s="12"/>
      <c r="BA19" s="12"/>
      <c r="BB19" s="12" t="s">
        <v>358</v>
      </c>
      <c r="BC19" s="12"/>
      <c r="BD19" s="16"/>
      <c r="BE19" s="12">
        <v>0</v>
      </c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 t="s">
        <v>248</v>
      </c>
      <c r="C20" s="14" t="s">
        <v>249</v>
      </c>
      <c r="D20" s="14" t="s">
        <v>250</v>
      </c>
      <c r="E20" s="14" t="s">
        <v>251</v>
      </c>
      <c r="F20" s="14" t="s">
        <v>251</v>
      </c>
      <c r="G20" s="12" t="s">
        <v>252</v>
      </c>
      <c r="H20" s="14" t="s">
        <v>251</v>
      </c>
      <c r="I20" s="12">
        <v>198019</v>
      </c>
      <c r="J20" s="14" t="s">
        <v>253</v>
      </c>
      <c r="K20" s="12">
        <v>198019</v>
      </c>
      <c r="L20" s="12" t="s">
        <v>254</v>
      </c>
      <c r="M20" s="14" t="s">
        <v>255</v>
      </c>
      <c r="N20" s="12">
        <v>495419</v>
      </c>
      <c r="O20" s="12" t="s">
        <v>322</v>
      </c>
      <c r="P20" s="12">
        <v>849469</v>
      </c>
      <c r="Q20" s="14" t="s">
        <v>323</v>
      </c>
      <c r="R20" s="14" t="s">
        <v>258</v>
      </c>
      <c r="S20" s="12" t="s">
        <v>324</v>
      </c>
      <c r="T20" s="12" t="s">
        <v>324</v>
      </c>
      <c r="U20" s="12" t="s">
        <v>319</v>
      </c>
      <c r="V20" s="12" t="s">
        <v>271</v>
      </c>
      <c r="W20" s="12">
        <v>541</v>
      </c>
      <c r="X20" s="14" t="s">
        <v>262</v>
      </c>
      <c r="Y20" s="12">
        <v>356641764</v>
      </c>
      <c r="Z20" s="14" t="s">
        <v>325</v>
      </c>
      <c r="AA20" s="16" t="s">
        <v>326</v>
      </c>
      <c r="AB20" s="12">
        <v>42000</v>
      </c>
      <c r="AC20" s="16"/>
      <c r="AD20" s="12">
        <v>102</v>
      </c>
      <c r="AE20" s="12" t="s">
        <v>352</v>
      </c>
      <c r="AF20" s="12" t="s">
        <v>403</v>
      </c>
      <c r="AG20" s="16" t="s">
        <v>404</v>
      </c>
      <c r="AH20" s="12" t="s">
        <v>361</v>
      </c>
      <c r="AI20" s="16" t="s">
        <v>405</v>
      </c>
      <c r="AJ20" s="12">
        <v>520</v>
      </c>
      <c r="AK20" s="12">
        <v>520</v>
      </c>
      <c r="AL20" s="16" t="s">
        <v>406</v>
      </c>
      <c r="AM20" s="12">
        <v>26793.68</v>
      </c>
      <c r="AN20" s="17">
        <v>10126.32</v>
      </c>
      <c r="AO20" s="17">
        <v>36920</v>
      </c>
      <c r="AP20" s="17">
        <v>15206.32</v>
      </c>
      <c r="AQ20" s="17">
        <v>1215.68</v>
      </c>
      <c r="AR20" s="17">
        <v>16422</v>
      </c>
      <c r="AS20" s="17">
        <v>5982.39</v>
      </c>
      <c r="AT20" s="17">
        <v>777.61</v>
      </c>
      <c r="AU20" s="17">
        <v>6760</v>
      </c>
      <c r="AV20" s="12">
        <v>84</v>
      </c>
      <c r="AW20" s="12"/>
      <c r="AX20" s="12"/>
      <c r="AY20" s="16"/>
      <c r="AZ20" s="12"/>
      <c r="BA20" s="12"/>
      <c r="BB20" s="12" t="s">
        <v>358</v>
      </c>
      <c r="BC20" s="12"/>
      <c r="BD20" s="16"/>
      <c r="BE20" s="12">
        <v>0</v>
      </c>
      <c r="BF20" s="14"/>
      <c r="BG20" s="12"/>
      <c r="BH20" s="23" t="s">
        <v>265</v>
      </c>
      <c r="BI20" s="14" t="s">
        <v>10</v>
      </c>
      <c r="BJ20" s="24">
        <v>46032</v>
      </c>
      <c r="BK20" s="12"/>
      <c r="BL20" s="14" t="s">
        <v>12</v>
      </c>
      <c r="BM20" s="26" t="s">
        <v>13</v>
      </c>
      <c r="BN20" s="27" t="s">
        <v>15</v>
      </c>
      <c r="BO20" s="12" t="s">
        <v>16</v>
      </c>
      <c r="BP20" s="12">
        <v>16500</v>
      </c>
      <c r="BQ20" s="28" t="s">
        <v>7</v>
      </c>
      <c r="BR20" s="29" t="s">
        <v>432</v>
      </c>
    </row>
    <row r="21" spans="1:70" s="1" customFormat="1" ht="15" hidden="1" customHeight="1">
      <c r="A21" s="12">
        <v>17</v>
      </c>
      <c r="B21" s="14" t="s">
        <v>248</v>
      </c>
      <c r="C21" s="14" t="s">
        <v>249</v>
      </c>
      <c r="D21" s="14" t="s">
        <v>250</v>
      </c>
      <c r="E21" s="14" t="s">
        <v>251</v>
      </c>
      <c r="F21" s="14" t="s">
        <v>251</v>
      </c>
      <c r="G21" s="12" t="s">
        <v>252</v>
      </c>
      <c r="H21" s="14" t="s">
        <v>251</v>
      </c>
      <c r="I21" s="12">
        <v>198019</v>
      </c>
      <c r="J21" s="14" t="s">
        <v>253</v>
      </c>
      <c r="K21" s="12">
        <v>198019</v>
      </c>
      <c r="L21" s="12" t="s">
        <v>254</v>
      </c>
      <c r="M21" s="14" t="s">
        <v>255</v>
      </c>
      <c r="N21" s="12">
        <v>502355</v>
      </c>
      <c r="O21" s="12" t="s">
        <v>327</v>
      </c>
      <c r="P21" s="12">
        <v>816071</v>
      </c>
      <c r="Q21" s="14" t="s">
        <v>328</v>
      </c>
      <c r="R21" s="14" t="s">
        <v>258</v>
      </c>
      <c r="S21" s="12" t="s">
        <v>329</v>
      </c>
      <c r="T21" s="12" t="s">
        <v>329</v>
      </c>
      <c r="U21" s="12" t="s">
        <v>270</v>
      </c>
      <c r="V21" s="12" t="s">
        <v>261</v>
      </c>
      <c r="W21" s="12">
        <v>541</v>
      </c>
      <c r="X21" s="14" t="s">
        <v>262</v>
      </c>
      <c r="Y21" s="12">
        <v>356653492</v>
      </c>
      <c r="Z21" s="14" t="s">
        <v>330</v>
      </c>
      <c r="AA21" s="16" t="s">
        <v>331</v>
      </c>
      <c r="AB21" s="12">
        <v>42000</v>
      </c>
      <c r="AC21" s="16"/>
      <c r="AD21" s="12">
        <v>102</v>
      </c>
      <c r="AE21" s="12" t="s">
        <v>352</v>
      </c>
      <c r="AF21" s="12" t="s">
        <v>407</v>
      </c>
      <c r="AG21" s="16" t="s">
        <v>408</v>
      </c>
      <c r="AH21" s="12" t="s">
        <v>361</v>
      </c>
      <c r="AI21" s="16" t="s">
        <v>409</v>
      </c>
      <c r="AJ21" s="12">
        <v>520</v>
      </c>
      <c r="AK21" s="12">
        <v>520</v>
      </c>
      <c r="AL21" s="16" t="s">
        <v>410</v>
      </c>
      <c r="AM21" s="12">
        <v>31661.79</v>
      </c>
      <c r="AN21" s="17">
        <v>10978.21</v>
      </c>
      <c r="AO21" s="17">
        <v>42640</v>
      </c>
      <c r="AP21" s="17">
        <v>10338.209999999999</v>
      </c>
      <c r="AQ21" s="17">
        <v>550.79</v>
      </c>
      <c r="AR21" s="17">
        <v>10889</v>
      </c>
      <c r="AS21" s="17">
        <v>1418.07</v>
      </c>
      <c r="AT21" s="17">
        <v>141.93</v>
      </c>
      <c r="AU21" s="17">
        <v>1560</v>
      </c>
      <c r="AV21" s="12">
        <v>85</v>
      </c>
      <c r="AW21" s="12"/>
      <c r="AX21" s="12"/>
      <c r="AY21" s="16"/>
      <c r="AZ21" s="12"/>
      <c r="BA21" s="12"/>
      <c r="BB21" s="12" t="s">
        <v>358</v>
      </c>
      <c r="BC21" s="12"/>
      <c r="BD21" s="16"/>
      <c r="BE21" s="12">
        <v>0</v>
      </c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hidden="1" customHeight="1">
      <c r="A22" s="12">
        <v>18</v>
      </c>
      <c r="B22" s="14" t="s">
        <v>248</v>
      </c>
      <c r="C22" s="14" t="s">
        <v>249</v>
      </c>
      <c r="D22" s="14" t="s">
        <v>250</v>
      </c>
      <c r="E22" s="14" t="s">
        <v>251</v>
      </c>
      <c r="F22" s="14" t="s">
        <v>251</v>
      </c>
      <c r="G22" s="12" t="s">
        <v>252</v>
      </c>
      <c r="H22" s="14" t="s">
        <v>251</v>
      </c>
      <c r="I22" s="12">
        <v>198019</v>
      </c>
      <c r="J22" s="14" t="s">
        <v>253</v>
      </c>
      <c r="K22" s="12">
        <v>198019</v>
      </c>
      <c r="L22" s="12" t="s">
        <v>254</v>
      </c>
      <c r="M22" s="14" t="s">
        <v>255</v>
      </c>
      <c r="N22" s="12">
        <v>484408</v>
      </c>
      <c r="O22" s="12" t="s">
        <v>256</v>
      </c>
      <c r="P22" s="12">
        <v>765950</v>
      </c>
      <c r="Q22" s="14" t="s">
        <v>295</v>
      </c>
      <c r="R22" s="14" t="s">
        <v>258</v>
      </c>
      <c r="S22" s="12" t="s">
        <v>332</v>
      </c>
      <c r="T22" s="12" t="s">
        <v>332</v>
      </c>
      <c r="U22" s="12" t="s">
        <v>270</v>
      </c>
      <c r="V22" s="12" t="s">
        <v>261</v>
      </c>
      <c r="W22" s="12">
        <v>541</v>
      </c>
      <c r="X22" s="14" t="s">
        <v>272</v>
      </c>
      <c r="Y22" s="12">
        <v>357299489</v>
      </c>
      <c r="Z22" s="14" t="s">
        <v>333</v>
      </c>
      <c r="AA22" s="16" t="s">
        <v>334</v>
      </c>
      <c r="AB22" s="12">
        <v>42000</v>
      </c>
      <c r="AC22" s="16"/>
      <c r="AD22" s="12">
        <v>102</v>
      </c>
      <c r="AE22" s="12" t="s">
        <v>411</v>
      </c>
      <c r="AF22" s="12" t="s">
        <v>412</v>
      </c>
      <c r="AG22" s="16" t="s">
        <v>413</v>
      </c>
      <c r="AH22" s="12" t="s">
        <v>361</v>
      </c>
      <c r="AI22" s="16" t="s">
        <v>414</v>
      </c>
      <c r="AJ22" s="12">
        <v>520</v>
      </c>
      <c r="AK22" s="12">
        <v>520</v>
      </c>
      <c r="AL22" s="16" t="s">
        <v>415</v>
      </c>
      <c r="AM22" s="12">
        <v>18120.43</v>
      </c>
      <c r="AN22" s="17">
        <v>8379.57</v>
      </c>
      <c r="AO22" s="17">
        <v>26500</v>
      </c>
      <c r="AP22" s="17">
        <v>23879.57</v>
      </c>
      <c r="AQ22" s="17">
        <v>3149.43</v>
      </c>
      <c r="AR22" s="17">
        <v>27029</v>
      </c>
      <c r="AS22" s="17">
        <v>12607.22</v>
      </c>
      <c r="AT22" s="17">
        <v>2492.7800000000002</v>
      </c>
      <c r="AU22" s="17">
        <v>15100</v>
      </c>
      <c r="AV22" s="12">
        <v>80</v>
      </c>
      <c r="AW22" s="12"/>
      <c r="AX22" s="12"/>
      <c r="AY22" s="16"/>
      <c r="AZ22" s="12"/>
      <c r="BA22" s="12"/>
      <c r="BB22" s="12" t="s">
        <v>358</v>
      </c>
      <c r="BC22" s="12"/>
      <c r="BD22" s="16"/>
      <c r="BE22" s="12">
        <v>0</v>
      </c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 t="s">
        <v>248</v>
      </c>
      <c r="C23" s="14" t="s">
        <v>249</v>
      </c>
      <c r="D23" s="14" t="s">
        <v>250</v>
      </c>
      <c r="E23" s="14" t="s">
        <v>251</v>
      </c>
      <c r="F23" s="14" t="s">
        <v>251</v>
      </c>
      <c r="G23" s="12" t="s">
        <v>252</v>
      </c>
      <c r="H23" s="14" t="s">
        <v>251</v>
      </c>
      <c r="I23" s="12">
        <v>198019</v>
      </c>
      <c r="J23" s="14" t="s">
        <v>253</v>
      </c>
      <c r="K23" s="12">
        <v>198019</v>
      </c>
      <c r="L23" s="12" t="s">
        <v>254</v>
      </c>
      <c r="M23" s="14" t="s">
        <v>255</v>
      </c>
      <c r="N23" s="12">
        <v>467583</v>
      </c>
      <c r="O23" s="12" t="s">
        <v>267</v>
      </c>
      <c r="P23" s="12">
        <v>721761</v>
      </c>
      <c r="Q23" s="14" t="s">
        <v>268</v>
      </c>
      <c r="R23" s="14" t="s">
        <v>258</v>
      </c>
      <c r="S23" s="12" t="s">
        <v>335</v>
      </c>
      <c r="T23" s="12" t="s">
        <v>335</v>
      </c>
      <c r="U23" s="12" t="s">
        <v>270</v>
      </c>
      <c r="V23" s="12" t="s">
        <v>271</v>
      </c>
      <c r="W23" s="12">
        <v>0</v>
      </c>
      <c r="X23" s="14" t="s">
        <v>262</v>
      </c>
      <c r="Y23" s="12">
        <v>358574721</v>
      </c>
      <c r="Z23" s="14" t="s">
        <v>336</v>
      </c>
      <c r="AA23" s="16" t="s">
        <v>337</v>
      </c>
      <c r="AB23" s="12">
        <v>10000</v>
      </c>
      <c r="AC23" s="16"/>
      <c r="AD23" s="12">
        <v>75</v>
      </c>
      <c r="AE23" s="12" t="s">
        <v>416</v>
      </c>
      <c r="AF23" s="12" t="s">
        <v>417</v>
      </c>
      <c r="AG23" s="16" t="s">
        <v>418</v>
      </c>
      <c r="AH23" s="12" t="s">
        <v>355</v>
      </c>
      <c r="AI23" s="16" t="s">
        <v>419</v>
      </c>
      <c r="AJ23" s="12">
        <v>160</v>
      </c>
      <c r="AK23" s="12">
        <v>160</v>
      </c>
      <c r="AL23" s="16" t="s">
        <v>420</v>
      </c>
      <c r="AM23" s="12">
        <v>7484.62</v>
      </c>
      <c r="AN23" s="17">
        <v>1795.38</v>
      </c>
      <c r="AO23" s="17">
        <v>9280</v>
      </c>
      <c r="AP23" s="17">
        <v>2515.38</v>
      </c>
      <c r="AQ23" s="17">
        <v>105.62</v>
      </c>
      <c r="AR23" s="17">
        <v>2621</v>
      </c>
      <c r="AS23" s="17">
        <v>0</v>
      </c>
      <c r="AT23" s="17">
        <v>0</v>
      </c>
      <c r="AU23" s="17">
        <v>0</v>
      </c>
      <c r="AV23" s="12">
        <v>58</v>
      </c>
      <c r="AW23" s="12"/>
      <c r="AX23" s="12"/>
      <c r="AY23" s="16"/>
      <c r="AZ23" s="12"/>
      <c r="BA23" s="12"/>
      <c r="BB23" s="12" t="s">
        <v>358</v>
      </c>
      <c r="BC23" s="12"/>
      <c r="BD23" s="16"/>
      <c r="BE23" s="12">
        <v>0</v>
      </c>
      <c r="BF23" s="14"/>
      <c r="BG23" s="12"/>
      <c r="BH23" s="23" t="s">
        <v>265</v>
      </c>
      <c r="BI23" s="14" t="s">
        <v>10</v>
      </c>
      <c r="BJ23" s="24">
        <v>46032</v>
      </c>
      <c r="BK23" s="12"/>
      <c r="BL23" s="14" t="s">
        <v>12</v>
      </c>
      <c r="BM23" s="26" t="s">
        <v>13</v>
      </c>
      <c r="BN23" s="27" t="s">
        <v>15</v>
      </c>
      <c r="BO23" s="12" t="s">
        <v>16</v>
      </c>
      <c r="BP23" s="12">
        <v>2980</v>
      </c>
      <c r="BQ23" s="28" t="s">
        <v>24</v>
      </c>
      <c r="BR23" s="29" t="s">
        <v>433</v>
      </c>
    </row>
    <row r="24" spans="1:70" s="1" customFormat="1" ht="15" hidden="1" customHeight="1">
      <c r="A24" s="12">
        <v>20</v>
      </c>
      <c r="B24" s="14" t="s">
        <v>248</v>
      </c>
      <c r="C24" s="14" t="s">
        <v>249</v>
      </c>
      <c r="D24" s="14" t="s">
        <v>250</v>
      </c>
      <c r="E24" s="14" t="s">
        <v>251</v>
      </c>
      <c r="F24" s="14" t="s">
        <v>251</v>
      </c>
      <c r="G24" s="12" t="s">
        <v>252</v>
      </c>
      <c r="H24" s="14" t="s">
        <v>251</v>
      </c>
      <c r="I24" s="12">
        <v>198019</v>
      </c>
      <c r="J24" s="14" t="s">
        <v>253</v>
      </c>
      <c r="K24" s="12">
        <v>198019</v>
      </c>
      <c r="L24" s="12" t="s">
        <v>275</v>
      </c>
      <c r="M24" s="14" t="s">
        <v>276</v>
      </c>
      <c r="N24" s="12">
        <v>475176</v>
      </c>
      <c r="O24" s="12" t="s">
        <v>277</v>
      </c>
      <c r="P24" s="12">
        <v>744880</v>
      </c>
      <c r="Q24" s="14" t="s">
        <v>278</v>
      </c>
      <c r="R24" s="14" t="s">
        <v>258</v>
      </c>
      <c r="S24" s="12" t="s">
        <v>338</v>
      </c>
      <c r="T24" s="12" t="s">
        <v>338</v>
      </c>
      <c r="U24" s="12" t="s">
        <v>270</v>
      </c>
      <c r="V24" s="12" t="s">
        <v>261</v>
      </c>
      <c r="W24" s="12">
        <v>0</v>
      </c>
      <c r="X24" s="14" t="s">
        <v>272</v>
      </c>
      <c r="Y24" s="12">
        <v>358574741</v>
      </c>
      <c r="Z24" s="14" t="s">
        <v>339</v>
      </c>
      <c r="AA24" s="16" t="s">
        <v>340</v>
      </c>
      <c r="AB24" s="12">
        <v>39000</v>
      </c>
      <c r="AC24" s="16"/>
      <c r="AD24" s="12">
        <v>102</v>
      </c>
      <c r="AE24" s="12" t="s">
        <v>416</v>
      </c>
      <c r="AF24" s="12" t="s">
        <v>359</v>
      </c>
      <c r="AG24" s="16" t="s">
        <v>360</v>
      </c>
      <c r="AH24" s="12" t="s">
        <v>361</v>
      </c>
      <c r="AI24" s="16" t="s">
        <v>421</v>
      </c>
      <c r="AJ24" s="12">
        <v>480</v>
      </c>
      <c r="AK24" s="12">
        <v>480</v>
      </c>
      <c r="AL24" s="16" t="s">
        <v>422</v>
      </c>
      <c r="AM24" s="12">
        <v>7329.89</v>
      </c>
      <c r="AN24" s="17">
        <v>4190.1099999999997</v>
      </c>
      <c r="AO24" s="17">
        <v>11520</v>
      </c>
      <c r="AP24" s="17">
        <v>31670.11</v>
      </c>
      <c r="AQ24" s="17">
        <v>6407.89</v>
      </c>
      <c r="AR24" s="17">
        <v>38078</v>
      </c>
      <c r="AS24" s="17">
        <v>12520.2</v>
      </c>
      <c r="AT24" s="17">
        <v>4279.8</v>
      </c>
      <c r="AU24" s="17">
        <v>16800</v>
      </c>
      <c r="AV24" s="12">
        <v>59</v>
      </c>
      <c r="AW24" s="12"/>
      <c r="AX24" s="12"/>
      <c r="AY24" s="16"/>
      <c r="AZ24" s="12"/>
      <c r="BA24" s="12"/>
      <c r="BB24" s="12" t="s">
        <v>358</v>
      </c>
      <c r="BC24" s="12"/>
      <c r="BD24" s="16" t="s">
        <v>364</v>
      </c>
      <c r="BE24" s="12">
        <v>39000</v>
      </c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hidden="1" customHeight="1">
      <c r="A25" s="12">
        <v>21</v>
      </c>
      <c r="B25" s="14" t="s">
        <v>248</v>
      </c>
      <c r="C25" s="14" t="s">
        <v>249</v>
      </c>
      <c r="D25" s="14" t="s">
        <v>250</v>
      </c>
      <c r="E25" s="14" t="s">
        <v>251</v>
      </c>
      <c r="F25" s="14" t="s">
        <v>251</v>
      </c>
      <c r="G25" s="12" t="s">
        <v>252</v>
      </c>
      <c r="H25" s="14" t="s">
        <v>251</v>
      </c>
      <c r="I25" s="12">
        <v>198019</v>
      </c>
      <c r="J25" s="14" t="s">
        <v>253</v>
      </c>
      <c r="K25" s="12">
        <v>198019</v>
      </c>
      <c r="L25" s="12" t="s">
        <v>275</v>
      </c>
      <c r="M25" s="14" t="s">
        <v>276</v>
      </c>
      <c r="N25" s="12">
        <v>475176</v>
      </c>
      <c r="O25" s="12" t="s">
        <v>277</v>
      </c>
      <c r="P25" s="12">
        <v>744880</v>
      </c>
      <c r="Q25" s="14" t="s">
        <v>278</v>
      </c>
      <c r="R25" s="14" t="s">
        <v>258</v>
      </c>
      <c r="S25" s="12" t="s">
        <v>341</v>
      </c>
      <c r="T25" s="12" t="s">
        <v>341</v>
      </c>
      <c r="U25" s="12" t="s">
        <v>270</v>
      </c>
      <c r="V25" s="12" t="s">
        <v>261</v>
      </c>
      <c r="W25" s="12">
        <v>0</v>
      </c>
      <c r="X25" s="14" t="s">
        <v>262</v>
      </c>
      <c r="Y25" s="12">
        <v>358574743</v>
      </c>
      <c r="Z25" s="14" t="s">
        <v>342</v>
      </c>
      <c r="AA25" s="16" t="s">
        <v>340</v>
      </c>
      <c r="AB25" s="12">
        <v>40000</v>
      </c>
      <c r="AC25" s="16"/>
      <c r="AD25" s="12">
        <v>102</v>
      </c>
      <c r="AE25" s="12" t="s">
        <v>416</v>
      </c>
      <c r="AF25" s="12" t="s">
        <v>373</v>
      </c>
      <c r="AG25" s="16" t="s">
        <v>374</v>
      </c>
      <c r="AH25" s="12" t="s">
        <v>361</v>
      </c>
      <c r="AI25" s="16" t="s">
        <v>421</v>
      </c>
      <c r="AJ25" s="12">
        <v>500</v>
      </c>
      <c r="AK25" s="12">
        <v>500</v>
      </c>
      <c r="AL25" s="16" t="s">
        <v>423</v>
      </c>
      <c r="AM25" s="12">
        <v>6682.41</v>
      </c>
      <c r="AN25" s="17">
        <v>3817.59</v>
      </c>
      <c r="AO25" s="17">
        <v>10500</v>
      </c>
      <c r="AP25" s="17">
        <v>33317.589999999997</v>
      </c>
      <c r="AQ25" s="17">
        <v>6830.41</v>
      </c>
      <c r="AR25" s="17">
        <v>40148</v>
      </c>
      <c r="AS25" s="17">
        <v>14198.99</v>
      </c>
      <c r="AT25" s="17">
        <v>4801.01</v>
      </c>
      <c r="AU25" s="17">
        <v>19000</v>
      </c>
      <c r="AV25" s="12">
        <v>59</v>
      </c>
      <c r="AW25" s="12"/>
      <c r="AX25" s="12"/>
      <c r="AY25" s="16"/>
      <c r="AZ25" s="12"/>
      <c r="BA25" s="12"/>
      <c r="BB25" s="12" t="s">
        <v>358</v>
      </c>
      <c r="BC25" s="12"/>
      <c r="BD25" s="16" t="s">
        <v>364</v>
      </c>
      <c r="BE25" s="12">
        <v>40000</v>
      </c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hidden="1" customHeight="1">
      <c r="A26" s="12">
        <v>22</v>
      </c>
      <c r="B26" s="14" t="s">
        <v>248</v>
      </c>
      <c r="C26" s="14" t="s">
        <v>249</v>
      </c>
      <c r="D26" s="14" t="s">
        <v>250</v>
      </c>
      <c r="E26" s="14" t="s">
        <v>251</v>
      </c>
      <c r="F26" s="14" t="s">
        <v>251</v>
      </c>
      <c r="G26" s="12" t="s">
        <v>252</v>
      </c>
      <c r="H26" s="14" t="s">
        <v>251</v>
      </c>
      <c r="I26" s="12">
        <v>198019</v>
      </c>
      <c r="J26" s="14" t="s">
        <v>253</v>
      </c>
      <c r="K26" s="12">
        <v>198019</v>
      </c>
      <c r="L26" s="12" t="s">
        <v>275</v>
      </c>
      <c r="M26" s="14" t="s">
        <v>276</v>
      </c>
      <c r="N26" s="12">
        <v>475176</v>
      </c>
      <c r="O26" s="12" t="s">
        <v>277</v>
      </c>
      <c r="P26" s="12">
        <v>744880</v>
      </c>
      <c r="Q26" s="14" t="s">
        <v>278</v>
      </c>
      <c r="R26" s="14" t="s">
        <v>258</v>
      </c>
      <c r="S26" s="12" t="s">
        <v>343</v>
      </c>
      <c r="T26" s="12" t="s">
        <v>343</v>
      </c>
      <c r="U26" s="12" t="s">
        <v>270</v>
      </c>
      <c r="V26" s="12" t="s">
        <v>261</v>
      </c>
      <c r="W26" s="12">
        <v>0</v>
      </c>
      <c r="X26" s="14" t="s">
        <v>272</v>
      </c>
      <c r="Y26" s="12">
        <v>358574745</v>
      </c>
      <c r="Z26" s="14" t="s">
        <v>344</v>
      </c>
      <c r="AA26" s="16" t="s">
        <v>340</v>
      </c>
      <c r="AB26" s="12">
        <v>40000</v>
      </c>
      <c r="AC26" s="16"/>
      <c r="AD26" s="12">
        <v>102</v>
      </c>
      <c r="AE26" s="12" t="s">
        <v>416</v>
      </c>
      <c r="AF26" s="12" t="s">
        <v>377</v>
      </c>
      <c r="AG26" s="16" t="s">
        <v>424</v>
      </c>
      <c r="AH26" s="12" t="s">
        <v>361</v>
      </c>
      <c r="AI26" s="16" t="s">
        <v>421</v>
      </c>
      <c r="AJ26" s="12">
        <v>500</v>
      </c>
      <c r="AK26" s="12">
        <v>500</v>
      </c>
      <c r="AL26" s="16" t="s">
        <v>425</v>
      </c>
      <c r="AM26" s="12">
        <v>4664.93</v>
      </c>
      <c r="AN26" s="17">
        <v>2835.07</v>
      </c>
      <c r="AO26" s="17">
        <v>7500</v>
      </c>
      <c r="AP26" s="17">
        <v>35335.07</v>
      </c>
      <c r="AQ26" s="17">
        <v>7812.93</v>
      </c>
      <c r="AR26" s="17">
        <v>43148</v>
      </c>
      <c r="AS26" s="17">
        <v>16216.47</v>
      </c>
      <c r="AT26" s="17">
        <v>5783.53</v>
      </c>
      <c r="AU26" s="17">
        <v>22000</v>
      </c>
      <c r="AV26" s="12">
        <v>59</v>
      </c>
      <c r="AW26" s="12"/>
      <c r="AX26" s="12"/>
      <c r="AY26" s="16"/>
      <c r="AZ26" s="12"/>
      <c r="BA26" s="12"/>
      <c r="BB26" s="12" t="s">
        <v>358</v>
      </c>
      <c r="BC26" s="12"/>
      <c r="BD26" s="16" t="s">
        <v>426</v>
      </c>
      <c r="BE26" s="12">
        <v>40000</v>
      </c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 t="s">
        <v>248</v>
      </c>
      <c r="C27" s="14" t="s">
        <v>249</v>
      </c>
      <c r="D27" s="14" t="s">
        <v>250</v>
      </c>
      <c r="E27" s="14" t="s">
        <v>251</v>
      </c>
      <c r="F27" s="14" t="s">
        <v>251</v>
      </c>
      <c r="G27" s="12" t="s">
        <v>252</v>
      </c>
      <c r="H27" s="14" t="s">
        <v>251</v>
      </c>
      <c r="I27" s="12">
        <v>198019</v>
      </c>
      <c r="J27" s="14" t="s">
        <v>253</v>
      </c>
      <c r="K27" s="12">
        <v>198019</v>
      </c>
      <c r="L27" s="12" t="s">
        <v>254</v>
      </c>
      <c r="M27" s="14" t="s">
        <v>255</v>
      </c>
      <c r="N27" s="12">
        <v>484408</v>
      </c>
      <c r="O27" s="12" t="s">
        <v>256</v>
      </c>
      <c r="P27" s="12">
        <v>765811</v>
      </c>
      <c r="Q27" s="14" t="s">
        <v>257</v>
      </c>
      <c r="R27" s="14" t="s">
        <v>345</v>
      </c>
      <c r="S27" s="12" t="s">
        <v>259</v>
      </c>
      <c r="T27" s="12" t="s">
        <v>259</v>
      </c>
      <c r="U27" s="12" t="s">
        <v>260</v>
      </c>
      <c r="V27" s="12" t="s">
        <v>261</v>
      </c>
      <c r="W27" s="12">
        <v>0</v>
      </c>
      <c r="X27" s="14" t="s">
        <v>262</v>
      </c>
      <c r="Y27" s="12">
        <v>359601343</v>
      </c>
      <c r="Z27" s="14" t="s">
        <v>263</v>
      </c>
      <c r="AA27" s="16" t="s">
        <v>346</v>
      </c>
      <c r="AB27" s="12">
        <v>30000</v>
      </c>
      <c r="AC27" s="16"/>
      <c r="AD27" s="12">
        <v>75</v>
      </c>
      <c r="AE27" s="12" t="s">
        <v>427</v>
      </c>
      <c r="AF27" s="12" t="s">
        <v>373</v>
      </c>
      <c r="AG27" s="16" t="s">
        <v>381</v>
      </c>
      <c r="AH27" s="12" t="s">
        <v>361</v>
      </c>
      <c r="AI27" s="16" t="s">
        <v>380</v>
      </c>
      <c r="AJ27" s="12">
        <v>480</v>
      </c>
      <c r="AK27" s="12">
        <v>480</v>
      </c>
      <c r="AL27" s="16" t="s">
        <v>428</v>
      </c>
      <c r="AM27" s="12">
        <v>6350.4</v>
      </c>
      <c r="AN27" s="17">
        <v>2289.6</v>
      </c>
      <c r="AO27" s="17">
        <v>8640</v>
      </c>
      <c r="AP27" s="17">
        <v>23649.599999999999</v>
      </c>
      <c r="AQ27" s="17">
        <v>3354.4</v>
      </c>
      <c r="AR27" s="17">
        <v>27004</v>
      </c>
      <c r="AS27" s="17">
        <v>737.24</v>
      </c>
      <c r="AT27" s="17">
        <v>222.76</v>
      </c>
      <c r="AU27" s="17">
        <v>960</v>
      </c>
      <c r="AV27" s="12">
        <v>20</v>
      </c>
      <c r="AW27" s="12"/>
      <c r="AX27" s="12"/>
      <c r="AY27" s="16"/>
      <c r="AZ27" s="12"/>
      <c r="BA27" s="12"/>
      <c r="BB27" s="12" t="s">
        <v>358</v>
      </c>
      <c r="BC27" s="12"/>
      <c r="BD27" s="16"/>
      <c r="BE27" s="12">
        <v>0</v>
      </c>
      <c r="BF27" s="14"/>
      <c r="BG27" s="12"/>
      <c r="BH27" s="23" t="s">
        <v>265</v>
      </c>
      <c r="BI27" s="14" t="s">
        <v>10</v>
      </c>
      <c r="BJ27" s="24">
        <v>46032</v>
      </c>
      <c r="BK27" s="12"/>
      <c r="BL27" s="14" t="s">
        <v>12</v>
      </c>
      <c r="BM27" s="26" t="s">
        <v>13</v>
      </c>
      <c r="BN27" s="27" t="s">
        <v>15</v>
      </c>
      <c r="BO27" s="12" t="s">
        <v>16</v>
      </c>
      <c r="BP27" s="12">
        <v>1440</v>
      </c>
      <c r="BQ27" s="28" t="s">
        <v>7</v>
      </c>
      <c r="BR27" s="29" t="s">
        <v>351</v>
      </c>
    </row>
    <row r="28" spans="1:70" s="1" customFormat="1" ht="15" hidden="1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hidden="1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hidden="1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hidden="1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hidden="1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hidden="1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hidden="1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hidden="1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hidden="1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hidden="1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hidden="1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hidden="1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hidden="1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hidden="1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hidden="1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hidden="1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2025-05-06T06:37:00Z</cp:lastPrinted>
  <dcterms:created xsi:type="dcterms:W3CDTF">2023-04-07T11:05:00Z</dcterms:created>
  <dcterms:modified xsi:type="dcterms:W3CDTF">2026-01-14T12:30:41Z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