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Surajpur CSS/"/>
    </mc:Choice>
  </mc:AlternateContent>
  <xr:revisionPtr revIDLastSave="189" documentId="13_ncr:1_{595DEF03-23A5-4800-AACD-93BA18FD399D}" xr6:coauthVersionLast="47" xr6:coauthVersionMax="47" xr10:uidLastSave="{A5C7F74F-0660-4B7E-94FE-7E7816339903}"/>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1" i="20" l="1"/>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<sst xmlns="http://schemas.openxmlformats.org/spreadsheetml/2006/main" count="383" uniqueCount="292">
  <si>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</si>
  <si>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</si>
  <si>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</si>
  <si>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</si>
  <si>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</si>
  <si>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</si>
  <si>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</si>
  <si>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</si>
  <si>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</si>
  <si>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</si>
  <si>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</si>
  <si>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</si>
  <si>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</si>
  <si>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</si>
  <si>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</si>
  <si>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</si>
  <si>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</si>
  <si>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</si>
  <si>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</si>
  <si>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</si>
  <si>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</si>
  <si>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</si>
  <si>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</si>
  <si>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</si>
  <si>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</si>
  <si>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</si>
  <si>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</si>
  <si>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</si>
  <si>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</si>
  <si>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</si>
  <si>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</si>
  <si>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</si>
  <si>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</si>
  <si>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</si>
  <si>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</si>
  <si>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</si>
  <si>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</si>
  <si>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</si>
  <si>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</si>
  <si>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</si>
  <si>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</si>
  <si>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</si>
  <si>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</si>
  <si>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</si>
  <si>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</si>
  <si>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</si>
  <si>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</si>
  <si>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</si>
  <si>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</si>
  <si>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</si>
  <si>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</si>
  <si>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</si>
  <si>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</si>
  <si>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</si>
  <si>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</si>
  <si>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</si>
  <si>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</si>
  <si>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</si>
  <si>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</si>
  <si>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</si>
  <si>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</si>
  <si>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</si>
  <si>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</si>
  <si>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</si>
  <si>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</si>
  <si>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</si>
  <si>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</si>
  <si>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</si>
  <si>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</si>
  <si>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</si>
  <si>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</si>
  <si>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</si>
  <si>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</si>
  <si>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</si>
  <si>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</si>
  <si>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</si>
  <si>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</si>
  <si>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</si>
  <si>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</si>
  <si>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</si>
  <si>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</si>
  <si>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</si>
  <si>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</si>
  <si>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</si>
  <si>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</si>
  <si>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</si>
  <si>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</si>
  <si>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</si>
  <si>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</si>
  <si>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</si>
  <si>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</si>
  <si>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</si>
  <si>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</si>
  <si>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</si>
  <si>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</si>
  <si>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</si>
  <si>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</si>
  <si>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</si>
  <si>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</si>
  <si>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</si>
  <si>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</si>
  <si>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</si>
  <si>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</si>
  <si>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</si>
  <si>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</si>
  <si>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</si>
  <si>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</si>
  <si>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</si>
  <si>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</si>
  <si>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</si>
  <si>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</si>
  <si>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</si>
  <si>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</si>
  <si>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</si>
  <si>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</si>
  <si>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</si>
  <si>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</si>
  <si>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</si>
  <si>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</si>
  <si>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</si>
  <si>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</si>
  <si>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</si>
  <si>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</si>
  <si>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</si>
  <si>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</si>
  <si>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</si>
  <si>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</si>
  <si>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</si>
  <si>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</si>
  <si>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</si>
  <si>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</si>
  <si>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</si>
  <si>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</si>
  <si>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</si>
  <si>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</si>
  <si>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</si>
  <si>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</si>
  <si>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</si>
  <si>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</si>
  <si>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</si>
  <si>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</si>
  <si>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</si>
  <si>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</si>
  <si>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</si>
  <si>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</si>
  <si>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</si>
  <si>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</si>
  <si>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</si>
  <si>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</si>
  <si>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</si>
  <si>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</si>
  <si>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</si>
  <si>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</si>
  <si>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</si>
  <si>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</si>
  <si>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</si>
  <si>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</si>
  <si>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</si>
  <si>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</si>
  <si>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</si>
  <si>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</si>
  <si>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</si>
  <si>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</si>
  <si>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</si>
  <si>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</si>
  <si>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</si>
  <si>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</si>
  <si>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</si>
  <si>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</si>
  <si>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</si>
  <si>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</si>
  <si>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</si>
  <si>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</si>
  <si>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</si>
  <si>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</si>
  <si>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</si>
  <si>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</si>
  <si>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</si>
  <si>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</si>
  <si>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</si>
  <si>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</si>
  <si>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</si>
  <si>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</si>
  <si>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</si>
  <si>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</si>
  <si>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</si>
  <si>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</si>
  <si>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</si>
  <si>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</si>
  <si>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</si>
  <si>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</si>
  <si>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</si>
  <si>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</si>
  <si>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</si>
  <si>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</si>
  <si>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</si>
  <si>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</si>
  <si>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</si>
  <si>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</si>
  <si>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</si>
  <si>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</si>
  <si>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</si>
  <si>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</si>
  <si>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</si>
  <si>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</si>
  <si>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</si>
  <si>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</si>
  <si>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</si>
  <si>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</si>
  <si>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</si>
  <si>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</si>
  <si>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</si>
  <si>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</si>
  <si>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</si>
  <si>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</si>
  <si>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</si>
  <si>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</si>
  <si>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</si>
  <si>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</si>
  <si>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</si>
  <si>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</si>
  <si>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</si>
  <si>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</si>
  <si>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</si>
  <si>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</si>
  <si>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</si>
  <si>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</si>
  <si>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</si>
  <si>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</si>
  <si>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</si>
  <si>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</si>
  <si>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</si>
  <si>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</si>
  <si>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</si>
  <si>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</si>
  <si>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</si>
  <si>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</si>
  <si>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</si>
  <si>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</si>
  <si>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</si>
  <si>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</si>
  <si>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</si>
  <si>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</si>
  <si>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</si>
  <si>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</si>
  <si>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</si>
  <si>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</si>
  <si>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CH-2</t>
  </si>
  <si>
    <t>Ambikapur</t>
  </si>
  <si>
    <t>Manendragarh</t>
  </si>
  <si>
    <t>CHGL2131</t>
  </si>
  <si>
    <t>Surajpur</t>
  </si>
  <si>
    <t>Jailpara</t>
  </si>
  <si>
    <t>SF0084628</t>
  </si>
  <si>
    <t>Harshit Kumar Gupta</t>
  </si>
  <si>
    <t>4</t>
  </si>
  <si>
    <t>OM</t>
  </si>
  <si>
    <t>Chetana</t>
  </si>
  <si>
    <t>SSF3488078</t>
  </si>
  <si>
    <t>GENERAL</t>
  </si>
  <si>
    <t>MUSLIM</t>
  </si>
  <si>
    <t>Agriculture &amp; Farming</t>
  </si>
  <si>
    <t>SAIRA BIBI</t>
  </si>
  <si>
    <t>01-Nov-2024</t>
  </si>
  <si>
    <t>Mon</t>
  </si>
  <si>
    <t>2</t>
  </si>
  <si>
    <t>2.82 Yrs</t>
  </si>
  <si>
    <t>01 Mar 2023</t>
  </si>
  <si>
    <t>&gt; 2 to 4 Years</t>
  </si>
  <si>
    <t>02-Dec-2024</t>
  </si>
  <si>
    <t>12-Nov-2025</t>
  </si>
  <si>
    <t>Open</t>
  </si>
  <si>
    <t>Close</t>
  </si>
  <si>
    <t>Omesh kumar sahu/SF0068476</t>
  </si>
  <si>
    <t>Dharmendra kumar</t>
  </si>
  <si>
    <t>SF0068947</t>
  </si>
  <si>
    <t>Loan officer</t>
  </si>
  <si>
    <t>Resigned-Exited</t>
  </si>
  <si>
    <t>Completed-Report Submitted</t>
  </si>
  <si>
    <t>Previous BM Jai kumar nirala/SF0042560 did vishwas loan  without Borrowers information borrower recieved Rs.2711/- on her account during the vishwas loan centre was handeled by LO Vinay dewangan on questioning the previous BM he said he had no idea about the loan sanctioned nor any Loan document available at branch.</t>
  </si>
  <si>
    <t>CSS</t>
  </si>
  <si>
    <t>Suneel Kumar/SF0066834</t>
  </si>
  <si>
    <t>Report generation date &amp; time: Wednesday, December 24, 2025 12:49 PM</t>
  </si>
  <si>
    <t>Loan Outstanding Report Detailed as on 23-Dec-2025</t>
  </si>
  <si>
    <t>FN26-27-03371</t>
  </si>
  <si>
    <t>No Action Taken</t>
  </si>
  <si>
    <t>NO VP</t>
  </si>
  <si>
    <t>Field Observation
As per the complaint, the Internal Audit team verified the field and observed that Loan officer Dharmendra/SF0068947 had embezzled 01 Borrower’s Loan Preclosure amount total of Rs.28,895/- and Rs.18,000/- posted as EMI  remaining amount Rs.10895/- need to recovered from the alleged staff.
LO Dharmendra Kumar/SF0068947 Resigned and  Exited on dated 08-07-2024 after some time LO Dharmendra Kumar/SF0068947 died to some medical reason.</t>
  </si>
  <si>
    <t>Deepenedra Shrivastava/SF0002115</t>
  </si>
  <si>
    <t>Suresh Kumar Padhan/SF0005800</t>
  </si>
  <si>
    <t>Borrower Saira Bibi preclosure her LAN-350811535 to LO Dharmendra kumar/SF0068947 on date 23-10-23 but LO  Dharmendra kumar/SF0068947 did not posted it to same in FIMO, LO Dharmendra Kumar posted as EMI till 9 installment dates 06 Nov 2023, 11 Dec 2023, 23 Jan 2024, 08 Feb 2024, 11 Mar 2024, 12 Apr 2024, 06 May 2024, 03 Jun 2024, 1 July 2023 9 EMI* 2000 = total Rs.18000/- remaining amount Rs.10895/-not posted in FIMO.   
LO Dharmendra Kumar/SF0068947 Resigned and  Exited on dated 08-07-2024 after some time LO Dharmendra Kumar/SF0068947 died to some medical reason.
Borrower paid EMI on dated 07-10-2024 and 04-11-2024 EMI 2690*2= Rs. 5380/- But LO Vinay dewanagan/SF0086382 did not posted collected Amount  to FIMO.  
On date 01-Nov-24 LAN-350811535 and 356259342 loan closed by branch team, and  Vishwas LAN-358507964 disbursed without knowledge of borrower. 
Borrower Saira Bibi know her LAN-350811535 is closed and LAN-356259342 is  active, so she regularly pay EMI amount Rs. 2690/- But Vinay Dewangan/SF000086382 add Rs.80/- per EMI and posted Rs.2770/- per EMI  Vishwas LAN- 358507964 in FIMO.</t>
  </si>
  <si>
    <t>As per Loan Card,Borrower paid pre closer amount to LO Dharmendra kumar/SF0068947 on date 23-10-23 Rs.28895/- but LO did not posted it to FIMO he kept posting it EMI by EMI till 9 installment dates 06 Nov 2023, 11 Dec 2023, 23 Jan 2024, 08 Feb 2024, 11 Mar 2024, 12 Apr 2024, 06 May 2024, 03 Jun 2024, 1 July 2023 @ 2000 =Rs.18000/- and  remaining amount Rs.10895/- not posted in FIMO. 
 Loan closed in 01-Nov-2024 and new Vishwas loan disbursed for this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</si>
</sst>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5" sqref="AH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CHGL2131</v>
      </c>
      <c r="D5" s="63" t="str">
        <f>IF('Physical Cash at Safe'!D28="Yes", 'Physical Cash at Safe'!B4, 'Borrower Wise Details'!C5)</f>
        <v>Surajpur</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46015</v>
      </c>
      <c r="H5" s="107" t="s">
        <v>280</v>
      </c>
      <c r="I5" s="61">
        <v>46027</v>
      </c>
      <c r="J5" s="74" t="str">
        <f>IF('Physical Cash at Safe'!D28="Yes",'Physical Cash at Safe'!E28,IF('Borrower Wise Details'!D5&lt;&gt;"",'Borrower Wise Details'!D5,""))</f>
        <v>FN26-27-03371</v>
      </c>
      <c r="K5" s="81">
        <v>1</v>
      </c>
      <c r="L5" s="82">
        <v>28895</v>
      </c>
      <c r="M5" s="82">
        <v>18000</v>
      </c>
      <c r="N5" s="82" t="s">
        <v>281</v>
      </c>
      <c r="O5" s="82" t="s">
        <v>289</v>
      </c>
      <c r="P5" s="82" t="s">
        <v>286</v>
      </c>
      <c r="Q5" s="82" t="s">
        <v>288</v>
      </c>
      <c r="R5" s="75" t="str">
        <f>IF('Physical Cash at Safe'!$D$28="Yes", 'Physical Cash at Safe'!$A$28, IF('Borrower Wise Details'!F5&lt;&gt;"", 'Borrower Wise Details'!F5, ""))</f>
        <v>Dharmendra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SF0068947</v>
      </c>
      <c r="U5" s="77" t="s">
        <v>277</v>
      </c>
      <c r="V5" s="61">
        <v>45481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278</v>
      </c>
      <c r="Z5" s="61">
        <v>46015</v>
      </c>
      <c r="AA5" s="61">
        <v>46015</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28895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18000</v>
      </c>
      <c r="AE5" s="126">
        <f>IF(AND(AC5="", AD5=""), "", IF(AD5="", AC5, AC5 - IF(ISNUMBER(AD5), AD5, 0)))</f>
        <v>10895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46028</v>
      </c>
      <c r="AH5" s="70" t="s">
        <v>287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CHGL2131</v>
      </c>
      <c r="C5" s="50" t="str">
        <f>IF('Fraud Investigation Report'!D5="", "", 'Fraud Investigation Report'!D5)</f>
        <v>Surajpur</v>
      </c>
      <c r="D5" s="68" t="str">
        <f>IF(OR('Fraud Investigation Report'!R5="", 'Fraud Investigation Report'!R5=0), "", 'Fraud Investigation Report'!R5)</f>
        <v>Dharmendra kumar</v>
      </c>
      <c r="E5" s="68" t="str">
        <f>IF(OR('Fraud Investigation Report'!T5="", 'Fraud Investigation Report'!T5=0), "", 'Fraud Investigation Report'!T5)</f>
        <v>SF0068947</v>
      </c>
      <c r="F5" s="68" t="str">
        <f>IF(OR('Fraud Investigation Report'!S5="", 'Fraud Investigation Report'!S5=0), "", 'Fraud Investigation Report'!S5)</f>
        <v>Loan officer</v>
      </c>
      <c r="G5" s="50" t="str">
        <f>IF('Fraud Investigation Report'!J5="", "", 'Fraud Investigation Report'!J5)</f>
        <v>FN26-27-03371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28895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28895</v>
      </c>
      <c r="O5" s="69">
        <f>IF('Fraud Investigation Report'!AD5="", "", 'Fraud Investigation Report'!AD5)</f>
        <v>18000</v>
      </c>
      <c r="P5" s="126">
        <f>IF(AND(N5="", O5=""), "", IF(O5="", N5, N5 - IF(ISNUMBER(O5), O5, 0)))</f>
        <v>10895</v>
      </c>
      <c r="Q5" s="49"/>
      <c r="R5" s="84" t="s">
        <v>285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213</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217</v>
      </c>
      <c r="B32" s="38"/>
      <c r="C32" s="37" t="s">
        <v>82</v>
      </c>
      <c r="D32" s="155"/>
      <c r="E32" s="156"/>
    </row>
    <row r="33" spans="1:5" ht="18" customHeight="1" x14ac:dyDescent="0.3">
      <c r="A33" s="37" t="s">
        <v>83</v>
      </c>
      <c r="B33" s="106" t="s">
        <v>145</v>
      </c>
      <c r="C33" s="39" t="s">
        <v>84</v>
      </c>
      <c r="D33" s="149" t="s">
        <v>145</v>
      </c>
      <c r="E33" s="150"/>
    </row>
    <row r="34" spans="1:5" ht="27.6" x14ac:dyDescent="0.3">
      <c r="A34" s="39" t="s">
        <v>218</v>
      </c>
      <c r="B34" s="38"/>
      <c r="C34" s="39" t="s">
        <v>219</v>
      </c>
      <c r="D34" s="151"/>
      <c r="E34" s="152"/>
    </row>
    <row r="35" spans="1:5" ht="27.6" x14ac:dyDescent="0.3">
      <c r="A35" s="39" t="s">
        <v>220</v>
      </c>
      <c r="B35" s="38"/>
      <c r="C35" s="39" t="s">
        <v>222</v>
      </c>
      <c r="D35" s="151"/>
      <c r="E35" s="152"/>
    </row>
    <row r="36" spans="1:5" ht="25.5" customHeight="1" x14ac:dyDescent="0.3">
      <c r="A36" s="39" t="s">
        <v>221</v>
      </c>
      <c r="B36" s="38"/>
      <c r="C36" s="39" t="s">
        <v>223</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F5" sqref="F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CHGL2131</v>
      </c>
      <c r="C5" s="119" t="str">
        <f>IF('Loan Outstanding Report'!$H$5="", "", 'Loan Outstanding Report'!$H$5)</f>
        <v>Surajpur</v>
      </c>
      <c r="D5" s="41" t="s">
        <v>284</v>
      </c>
      <c r="E5" s="65">
        <v>46015</v>
      </c>
      <c r="F5" s="38" t="s">
        <v>274</v>
      </c>
      <c r="G5" s="49" t="s">
        <v>275</v>
      </c>
      <c r="H5" s="49" t="s">
        <v>276</v>
      </c>
      <c r="I5" s="120">
        <v>4</v>
      </c>
      <c r="J5" s="120" t="s">
        <v>258</v>
      </c>
      <c r="K5" s="120" t="s">
        <v>262</v>
      </c>
      <c r="L5" s="11">
        <v>350811535</v>
      </c>
      <c r="M5" s="65">
        <v>44986</v>
      </c>
      <c r="N5" s="124">
        <v>36733</v>
      </c>
      <c r="O5" s="124">
        <v>2000</v>
      </c>
      <c r="P5" s="121" t="s">
        <v>140</v>
      </c>
      <c r="Q5" s="80">
        <v>45228</v>
      </c>
      <c r="R5" s="124">
        <v>28895</v>
      </c>
      <c r="S5" s="124">
        <v>18000</v>
      </c>
      <c r="T5" s="124">
        <v>0</v>
      </c>
      <c r="U5" s="125">
        <f t="shared" ref="U5" si="0">IF(AND(ISBLANK(R5),ISBLANK(S5),ISBLANK(T5)),"",R5-(S5+T5))</f>
        <v>10895</v>
      </c>
      <c r="V5" s="117" t="s">
        <v>202</v>
      </c>
      <c r="W5" s="122" t="s">
        <v>291</v>
      </c>
    </row>
    <row r="6" spans="1:23" ht="25.05" customHeight="1" x14ac:dyDescent="0.3">
      <c r="A6" s="64">
        <v>2</v>
      </c>
      <c r="B6" s="60" t="str">
        <f>IF(J6&lt;&gt;"", $B$5, "")</f>
        <v/>
      </c>
      <c r="C6" s="119" t="str">
        <f>IF(J6&lt;&gt;"", $C$5, "")</f>
        <v/>
      </c>
      <c r="D6" s="41" t="str">
        <f>IF(J6&lt;&gt;"", $D$5, "")</f>
        <v/>
      </c>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c r="G8" s="49"/>
      <c r="H8" s="49"/>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c r="G12" s="49"/>
      <c r="H12" s="49"/>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c r="G13" s="49"/>
      <c r="H13" s="49"/>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c r="G14" s="49"/>
      <c r="H14" s="49"/>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c r="G15" s="49"/>
      <c r="H15" s="49"/>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c r="G16" s="49"/>
      <c r="H16" s="49"/>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c r="G17" s="49"/>
      <c r="H17" s="49"/>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c r="G18" s="49"/>
      <c r="H18" s="49"/>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c r="G19" s="49"/>
      <c r="H19" s="49"/>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c r="G20" s="49"/>
      <c r="H20" s="49"/>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ref="F21:F70" si="5">IF(J21&lt;&gt;"", $F$5, "")</f>
        <v/>
      </c>
      <c r="G21" s="49" t="str">
        <f t="shared" ref="G21:G70" si="6">IF(J21&lt;&gt;"", $G$5, "")</f>
        <v/>
      </c>
      <c r="H21" s="49" t="str">
        <f t="shared" ref="H21:H70" si="7">IF(J21&lt;&gt;"", $H$5, "")</f>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BR5" sqref="BR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283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282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251</v>
      </c>
      <c r="I5" s="84">
        <v>36058</v>
      </c>
      <c r="J5" s="38" t="s">
        <v>252</v>
      </c>
      <c r="K5" s="84">
        <v>36058</v>
      </c>
      <c r="L5" s="84" t="s">
        <v>253</v>
      </c>
      <c r="M5" s="38" t="s">
        <v>254</v>
      </c>
      <c r="N5" s="84">
        <v>53908</v>
      </c>
      <c r="O5" s="84" t="s">
        <v>255</v>
      </c>
      <c r="P5" s="84">
        <v>79312</v>
      </c>
      <c r="Q5" s="38" t="s">
        <v>256</v>
      </c>
      <c r="R5" s="38" t="s">
        <v>257</v>
      </c>
      <c r="S5" s="84" t="s">
        <v>258</v>
      </c>
      <c r="T5" s="84" t="s">
        <v>258</v>
      </c>
      <c r="U5" s="84" t="s">
        <v>259</v>
      </c>
      <c r="V5" s="84" t="s">
        <v>260</v>
      </c>
      <c r="W5" s="84">
        <v>0</v>
      </c>
      <c r="X5" s="38" t="s">
        <v>261</v>
      </c>
      <c r="Y5" s="84">
        <v>358507964</v>
      </c>
      <c r="Z5" s="38" t="s">
        <v>262</v>
      </c>
      <c r="AA5" s="108" t="s">
        <v>263</v>
      </c>
      <c r="AB5" s="84">
        <v>52000</v>
      </c>
      <c r="AC5" s="108" t="s">
        <v>264</v>
      </c>
      <c r="AD5" s="84">
        <v>24</v>
      </c>
      <c r="AE5" s="84" t="s">
        <v>265</v>
      </c>
      <c r="AF5" s="84" t="s">
        <v>266</v>
      </c>
      <c r="AG5" s="108" t="s">
        <v>267</v>
      </c>
      <c r="AH5" s="84" t="s">
        <v>268</v>
      </c>
      <c r="AI5" s="108" t="s">
        <v>269</v>
      </c>
      <c r="AJ5" s="84">
        <v>2770</v>
      </c>
      <c r="AK5" s="84">
        <v>2770</v>
      </c>
      <c r="AL5" s="108" t="s">
        <v>270</v>
      </c>
      <c r="AM5" s="84">
        <v>22748.77</v>
      </c>
      <c r="AN5" s="112">
        <v>10491.23</v>
      </c>
      <c r="AO5" s="112">
        <v>33240</v>
      </c>
      <c r="AP5" s="112">
        <v>29251.23</v>
      </c>
      <c r="AQ5" s="112">
        <v>4077.77</v>
      </c>
      <c r="AR5" s="112">
        <v>33329</v>
      </c>
      <c r="AS5" s="112">
        <v>2214.63</v>
      </c>
      <c r="AT5" s="112">
        <v>555.37</v>
      </c>
      <c r="AU5" s="112">
        <v>2770</v>
      </c>
      <c r="AV5" s="84">
        <v>13</v>
      </c>
      <c r="AW5" s="84"/>
      <c r="AX5" s="84"/>
      <c r="AY5" s="108"/>
      <c r="AZ5" s="84"/>
      <c r="BA5" s="84"/>
      <c r="BB5" s="84" t="s">
        <v>271</v>
      </c>
      <c r="BC5" s="84"/>
      <c r="BD5" s="108"/>
      <c r="BE5" s="84">
        <v>0</v>
      </c>
      <c r="BF5" s="38"/>
      <c r="BG5" s="84">
        <v>9709710265</v>
      </c>
      <c r="BH5" s="114" t="s">
        <v>273</v>
      </c>
      <c r="BI5" s="38" t="s">
        <v>110</v>
      </c>
      <c r="BJ5" s="85">
        <v>46015</v>
      </c>
      <c r="BK5" s="84"/>
      <c r="BL5" s="38" t="s">
        <v>114</v>
      </c>
      <c r="BM5" s="115" t="s">
        <v>119</v>
      </c>
      <c r="BN5" s="116" t="s">
        <v>201</v>
      </c>
      <c r="BO5" s="84" t="s">
        <v>244</v>
      </c>
      <c r="BP5" s="84"/>
      <c r="BQ5" s="117"/>
      <c r="BR5" s="118" t="s">
        <v>279</v>
      </c>
    </row>
    <row r="6" spans="1:70" s="113" customFormat="1" ht="15" customHeight="1" x14ac:dyDescent="0.3">
      <c r="A6" s="84">
        <v>2</v>
      </c>
      <c r="B6" s="38" t="s">
        <v>245</v>
      </c>
      <c r="C6" s="38" t="s">
        <v>246</v>
      </c>
      <c r="D6" s="38" t="s">
        <v>247</v>
      </c>
      <c r="E6" s="38" t="s">
        <v>248</v>
      </c>
      <c r="F6" s="38" t="s">
        <v>249</v>
      </c>
      <c r="G6" s="84" t="s">
        <v>250</v>
      </c>
      <c r="H6" s="38" t="s">
        <v>251</v>
      </c>
      <c r="I6" s="84">
        <v>36058</v>
      </c>
      <c r="J6" s="38" t="s">
        <v>252</v>
      </c>
      <c r="K6" s="84">
        <v>36058</v>
      </c>
      <c r="L6" s="84" t="s">
        <v>253</v>
      </c>
      <c r="M6" s="38" t="s">
        <v>254</v>
      </c>
      <c r="N6" s="84">
        <v>53908</v>
      </c>
      <c r="O6" s="84" t="s">
        <v>255</v>
      </c>
      <c r="P6" s="84">
        <v>79312</v>
      </c>
      <c r="Q6" s="38" t="s">
        <v>256</v>
      </c>
      <c r="R6" s="38" t="s">
        <v>257</v>
      </c>
      <c r="S6" s="84" t="s">
        <v>258</v>
      </c>
      <c r="T6" s="84" t="s">
        <v>258</v>
      </c>
      <c r="U6" s="84" t="s">
        <v>259</v>
      </c>
      <c r="V6" s="84" t="s">
        <v>260</v>
      </c>
      <c r="W6" s="84">
        <v>0</v>
      </c>
      <c r="X6" s="38" t="s">
        <v>261</v>
      </c>
      <c r="Y6" s="84">
        <v>350811535</v>
      </c>
      <c r="Z6" s="38" t="s">
        <v>262</v>
      </c>
      <c r="AA6" s="108">
        <v>44986</v>
      </c>
      <c r="AB6" s="84">
        <v>36733</v>
      </c>
      <c r="AC6" s="108"/>
      <c r="AD6" s="84">
        <v>24</v>
      </c>
      <c r="AE6" s="84"/>
      <c r="AF6" s="84"/>
      <c r="AG6" s="108"/>
      <c r="AH6" s="84"/>
      <c r="AI6" s="108"/>
      <c r="AJ6" s="84">
        <v>1459</v>
      </c>
      <c r="AK6" s="84">
        <v>2000</v>
      </c>
      <c r="AL6" s="108"/>
      <c r="AM6" s="84"/>
      <c r="AN6" s="112"/>
      <c r="AO6" s="112"/>
      <c r="AP6" s="112"/>
      <c r="AQ6" s="112"/>
      <c r="AR6" s="112"/>
      <c r="AS6" s="112"/>
      <c r="AT6" s="112"/>
      <c r="AU6" s="112">
        <v>0</v>
      </c>
      <c r="AV6" s="84"/>
      <c r="AW6" s="84"/>
      <c r="AX6" s="84"/>
      <c r="AY6" s="108"/>
      <c r="AZ6" s="84"/>
      <c r="BA6" s="84"/>
      <c r="BB6" s="84" t="s">
        <v>272</v>
      </c>
      <c r="BC6" s="84"/>
      <c r="BD6" s="108"/>
      <c r="BE6" s="84"/>
      <c r="BF6" s="38"/>
      <c r="BG6" s="84">
        <v>9709710265</v>
      </c>
      <c r="BH6" s="114" t="s">
        <v>273</v>
      </c>
      <c r="BI6" s="38" t="s">
        <v>110</v>
      </c>
      <c r="BJ6" s="85">
        <v>46015</v>
      </c>
      <c r="BK6" s="84"/>
      <c r="BL6" s="38" t="s">
        <v>114</v>
      </c>
      <c r="BM6" s="115" t="s">
        <v>119</v>
      </c>
      <c r="BN6" s="116" t="s">
        <v>200</v>
      </c>
      <c r="BO6" s="84" t="s">
        <v>242</v>
      </c>
      <c r="BP6" s="84">
        <v>28895</v>
      </c>
      <c r="BQ6" s="117" t="s">
        <v>202</v>
      </c>
      <c r="BR6" s="130" t="s">
        <v>290</v>
      </c>
    </row>
    <row r="7" spans="1:70" s="113" customFormat="1" ht="15" customHeight="1" x14ac:dyDescent="0.3">
      <c r="A7" s="84">
        <v>3</v>
      </c>
      <c r="B7" s="38" t="s">
        <v>245</v>
      </c>
      <c r="C7" s="38" t="s">
        <v>246</v>
      </c>
      <c r="D7" s="38" t="s">
        <v>247</v>
      </c>
      <c r="E7" s="38" t="s">
        <v>248</v>
      </c>
      <c r="F7" s="38" t="s">
        <v>249</v>
      </c>
      <c r="G7" s="84" t="s">
        <v>250</v>
      </c>
      <c r="H7" s="38" t="s">
        <v>251</v>
      </c>
      <c r="I7" s="84">
        <v>36058</v>
      </c>
      <c r="J7" s="38" t="s">
        <v>252</v>
      </c>
      <c r="K7" s="84">
        <v>36058</v>
      </c>
      <c r="L7" s="84" t="s">
        <v>253</v>
      </c>
      <c r="M7" s="38" t="s">
        <v>254</v>
      </c>
      <c r="N7" s="84">
        <v>53908</v>
      </c>
      <c r="O7" s="84" t="s">
        <v>255</v>
      </c>
      <c r="P7" s="84">
        <v>79312</v>
      </c>
      <c r="Q7" s="38" t="s">
        <v>256</v>
      </c>
      <c r="R7" s="38" t="s">
        <v>257</v>
      </c>
      <c r="S7" s="84" t="s">
        <v>258</v>
      </c>
      <c r="T7" s="84" t="s">
        <v>258</v>
      </c>
      <c r="U7" s="84" t="s">
        <v>259</v>
      </c>
      <c r="V7" s="84" t="s">
        <v>260</v>
      </c>
      <c r="W7" s="84">
        <v>0</v>
      </c>
      <c r="X7" s="38" t="s">
        <v>261</v>
      </c>
      <c r="Y7" s="84">
        <v>356259342</v>
      </c>
      <c r="Z7" s="38" t="s">
        <v>262</v>
      </c>
      <c r="AA7" s="108">
        <v>45391</v>
      </c>
      <c r="AB7" s="84">
        <v>40000</v>
      </c>
      <c r="AC7" s="108"/>
      <c r="AD7" s="84">
        <v>24</v>
      </c>
      <c r="AE7" s="84"/>
      <c r="AF7" s="84"/>
      <c r="AG7" s="108"/>
      <c r="AH7" s="84"/>
      <c r="AI7" s="108"/>
      <c r="AJ7" s="84">
        <v>2690</v>
      </c>
      <c r="AK7" s="84"/>
      <c r="AL7" s="108"/>
      <c r="AM7" s="84"/>
      <c r="AN7" s="112"/>
      <c r="AO7" s="112"/>
      <c r="AP7" s="112"/>
      <c r="AQ7" s="112"/>
      <c r="AR7" s="112"/>
      <c r="AS7" s="112"/>
      <c r="AT7" s="112"/>
      <c r="AU7" s="112"/>
      <c r="AV7" s="84"/>
      <c r="AW7" s="84"/>
      <c r="AX7" s="84"/>
      <c r="AY7" s="108"/>
      <c r="AZ7" s="84"/>
      <c r="BA7" s="84"/>
      <c r="BB7" s="84"/>
      <c r="BC7" s="84"/>
      <c r="BD7" s="108"/>
      <c r="BE7" s="84"/>
      <c r="BF7" s="38"/>
      <c r="BG7" s="84">
        <v>9709710265</v>
      </c>
      <c r="BH7" s="114" t="s">
        <v>273</v>
      </c>
      <c r="BI7" s="38" t="s">
        <v>110</v>
      </c>
      <c r="BJ7" s="85">
        <v>46015</v>
      </c>
      <c r="BK7" s="84"/>
      <c r="BL7" s="38" t="s">
        <v>114</v>
      </c>
      <c r="BM7" s="115" t="s">
        <v>119</v>
      </c>
      <c r="BN7" s="116" t="s">
        <v>200</v>
      </c>
      <c r="BO7" s="84" t="s">
        <v>242</v>
      </c>
      <c r="BP7" s="84"/>
      <c r="BQ7" s="117"/>
      <c r="BR7" s="130" t="s">
        <v>290</v>
      </c>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 Kumar Poddar</cp:lastModifiedBy>
  <cp:lastPrinted>2025-05-06T06:37:39Z</cp:lastPrinted>
  <dcterms:created xsi:type="dcterms:W3CDTF">2023-04-07T11:05:50Z</dcterms:created>
  <dcterms:modified xsi:type="dcterms:W3CDTF">2026-01-06T02:07:46Z</dcterms:modified>
</cp:coreProperties>
</file>