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-03373\"/>
    </mc:Choice>
  </mc:AlternateContent>
  <xr:revisionPtr revIDLastSave="0" documentId="13_ncr:1_{115A53EE-17BB-45F1-A0B7-7E532E76937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<sst xmlns="http://schemas.openxmlformats.org/spreadsheetml/2006/main" count="353" uniqueCount="301">
  <si>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</si>
  <si>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</si>
  <si>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</si>
  <si>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</si>
  <si>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</si>
  <si>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</si>
  <si>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</si>
  <si>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</si>
  <si>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</si>
  <si>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</si>
  <si>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</si>
  <si>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</si>
  <si>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</si>
  <si>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</si>
  <si>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</si>
  <si>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</si>
  <si>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</si>
  <si>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</si>
  <si>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</si>
  <si>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</si>
  <si>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</si>
  <si>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</si>
  <si>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</si>
  <si>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</si>
  <si>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</si>
  <si>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</si>
  <si>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</si>
  <si>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</si>
  <si>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</si>
  <si>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</si>
  <si>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</si>
  <si>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</si>
  <si>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</si>
  <si>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</si>
  <si>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</si>
  <si>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</si>
  <si>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</si>
  <si>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</si>
  <si>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</si>
  <si>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</si>
  <si>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</si>
  <si>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</si>
  <si>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</si>
  <si>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</si>
  <si>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</si>
  <si>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</si>
  <si>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</si>
  <si>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</si>
  <si>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</si>
  <si>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</si>
  <si>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</si>
  <si>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</si>
  <si>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</si>
  <si>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</si>
  <si>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</si>
  <si>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</si>
  <si>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</si>
  <si>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</si>
  <si>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</si>
  <si>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</si>
  <si>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</si>
  <si>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</si>
  <si>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</si>
  <si>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</si>
  <si>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</si>
  <si>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</si>
  <si>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</si>
  <si>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</si>
  <si>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</si>
  <si>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</si>
  <si>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</si>
  <si>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</si>
  <si>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</si>
  <si>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</si>
  <si>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</si>
  <si>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</si>
  <si>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</si>
  <si>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</si>
  <si>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</si>
  <si>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</si>
  <si>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</si>
  <si>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</si>
  <si>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</si>
  <si>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</si>
  <si>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</si>
  <si>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</si>
  <si>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</si>
  <si>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</si>
  <si>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</si>
  <si>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</si>
  <si>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</si>
  <si>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</si>
  <si>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</si>
  <si>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</si>
  <si>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</si>
  <si>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</si>
  <si>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</si>
  <si>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</si>
  <si>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</si>
  <si>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</si>
  <si>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</si>
  <si>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</si>
  <si>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</si>
  <si>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</si>
  <si>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</si>
  <si>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</si>
  <si>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</si>
  <si>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</si>
  <si>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</si>
  <si>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</si>
  <si>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</si>
  <si>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</si>
  <si>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</si>
  <si>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</si>
  <si>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</si>
  <si>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</si>
  <si>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</si>
  <si>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</si>
  <si>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</si>
  <si>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</si>
  <si>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</si>
  <si>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</si>
  <si>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</si>
  <si>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</si>
  <si>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</si>
  <si>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</si>
  <si>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</si>
  <si>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</si>
  <si>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</si>
  <si>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</si>
  <si>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</si>
  <si>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</si>
  <si>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</si>
  <si>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</si>
  <si>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</si>
  <si>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</si>
  <si>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</si>
  <si>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</si>
  <si>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</si>
  <si>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</si>
  <si>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</si>
  <si>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</si>
  <si>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</si>
  <si>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</si>
  <si>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</si>
  <si>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</si>
  <si>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</si>
  <si>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</si>
  <si>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</si>
  <si>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</si>
  <si>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</si>
  <si>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</si>
  <si>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</si>
  <si>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</si>
  <si>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</si>
  <si>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</si>
  <si>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</si>
  <si>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</si>
  <si>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</si>
  <si>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</si>
  <si>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</si>
  <si>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</si>
  <si>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</si>
  <si>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</si>
  <si>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</si>
  <si>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</si>
  <si>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</si>
  <si>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</si>
  <si>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</si>
  <si>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</si>
  <si>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</si>
  <si>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</si>
  <si>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</si>
  <si>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</si>
  <si>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</si>
  <si>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</si>
  <si>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</si>
  <si>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</si>
  <si>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</si>
  <si>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</si>
  <si>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</si>
  <si>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</si>
  <si>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</si>
  <si>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</si>
  <si>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</si>
  <si>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</si>
  <si>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</si>
  <si>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</si>
  <si>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</si>
  <si>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</si>
  <si>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</si>
  <si>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</si>
  <si>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</si>
  <si>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</si>
  <si>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</si>
  <si>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</si>
  <si>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</si>
  <si>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</si>
  <si>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</si>
  <si>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</si>
  <si>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</si>
  <si>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</si>
  <si>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</si>
  <si>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</si>
  <si>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</si>
  <si>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</si>
  <si>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</si>
  <si>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</si>
  <si>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</si>
  <si>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</si>
  <si>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</si>
  <si>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</si>
  <si>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</si>
  <si>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</si>
  <si>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</si>
  <si>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</si>
  <si>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</si>
  <si>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</si>
  <si>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</si>
  <si>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</si>
  <si>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</si>
  <si>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</si>
  <si>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</si>
  <si>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</si>
  <si>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</si>
  <si>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</si>
  <si>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</si>
  <si>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</si>
  <si>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</si>
  <si>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</si>
  <si>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</si>
  <si>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</si>
  <si>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</si>
  <si>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</si>
  <si>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</si>
  <si>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</si>
  <si>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</si>
  <si>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</si>
  <si>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</si>
  <si>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</si>
  <si>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</si>
  <si>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</si>
  <si>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</si>
  <si>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</si>
  <si>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</si>
  <si>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</si>
  <si>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</si>
  <si>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</si>
  <si>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</si>
  <si>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</si>
  <si>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Jamui</t>
  </si>
  <si>
    <t>BH3202</t>
  </si>
  <si>
    <t>Surajgarha</t>
  </si>
  <si>
    <t>Feko English Alinagar</t>
  </si>
  <si>
    <t>SF0088076</t>
  </si>
  <si>
    <t>Divesh Kumar</t>
  </si>
  <si>
    <t>648136</t>
  </si>
  <si>
    <t>648136 Kavita11</t>
  </si>
  <si>
    <t>Chetana</t>
  </si>
  <si>
    <t>SSF4025603</t>
  </si>
  <si>
    <t>OBC</t>
  </si>
  <si>
    <t>HINDU</t>
  </si>
  <si>
    <t>Aquarium Store</t>
  </si>
  <si>
    <t>KAJAL KUMARI</t>
  </si>
  <si>
    <t>24-Jun-2023</t>
  </si>
  <si>
    <t>05</t>
  </si>
  <si>
    <t>1</t>
  </si>
  <si>
    <t>2.53 Yrs</t>
  </si>
  <si>
    <t>24 Jun 2023</t>
  </si>
  <si>
    <t>&gt; 2 to 4 Years</t>
  </si>
  <si>
    <t>03-Aug-2023</t>
  </si>
  <si>
    <t>02-Jan-2025</t>
  </si>
  <si>
    <t>Open</t>
  </si>
  <si>
    <t>6299401778</t>
  </si>
  <si>
    <t>Manoj Kumar/SF0050576</t>
  </si>
  <si>
    <t>CSS</t>
  </si>
  <si>
    <t>Cash as per FIMO</t>
  </si>
  <si>
    <t>Dual Staff</t>
  </si>
  <si>
    <t>Available &amp; Updated</t>
  </si>
  <si>
    <t>R</t>
  </si>
  <si>
    <t>L</t>
  </si>
  <si>
    <t>Saket Kumar Singh</t>
  </si>
  <si>
    <t>SF0093639</t>
  </si>
  <si>
    <t>Branch Manager</t>
  </si>
  <si>
    <t>Credit Assistant</t>
  </si>
  <si>
    <t>Aakash Deep</t>
  </si>
  <si>
    <t>SF0085794</t>
  </si>
  <si>
    <t>FIR Not Filled</t>
  </si>
  <si>
    <t>Arvind Kumar</t>
  </si>
  <si>
    <t>SF0080335</t>
  </si>
  <si>
    <t>Credit assistant</t>
  </si>
  <si>
    <t>Borrower paid her Emi Rs 2240 on dated 2-11-24, but demand not entry by LO Arvind Kumar.As per movement register staff Arvind was left from branch on dated 10-10-24 &amp; he signed on borrower's loan card 2-11-24. Signed is tally with movement register.</t>
  </si>
  <si>
    <t>Sanjay Kumar/SF0095419</t>
  </si>
  <si>
    <t>Shashank Verma/SF0078743</t>
  </si>
  <si>
    <t>Saket Nath Thakur/SF0062081</t>
  </si>
  <si>
    <t>Terminated</t>
  </si>
  <si>
    <t>Completed-Report Submitted</t>
  </si>
  <si>
    <t>351918080</t>
  </si>
  <si>
    <t>FN25-26-03373</t>
  </si>
  <si>
    <t>06:30AM</t>
  </si>
  <si>
    <t>1. Fraud has been identified by CSS team on 26-12-2025.
2. Complain team raised complaint on 26-12-2025 vide complain number FN25-26-03373.
3. At the time of Complain raised 01 borrower was affected of Rs 2240.
4. After verification done by the Audit team 01 borrowers were affected by Rs.2240.
5. LO Arvind Kumar/SF0080335  also left from the branch  on 10-10-2024.
6.Trigger is that Borrower paid her Emi Rs 2240 on dated 2-11-24, but demand not entry by LO Arvind Kumar.As per movement register staff Arvind was left from branch on dated 10-10-24 &amp; he signed on borrower's loan card 2-11-24. Signed is tally with movement register.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</si>
</sst>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BH3202</v>
      </c>
      <c r="D5" s="63" t="str">
        <f>IF('Physical Cash at Safe'!D28="Yes", 'Physical Cash at Safe'!A4, 'Borrower Wise Details'!C5)</f>
        <v>Surajgarha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>
        <v>46017</v>
      </c>
      <c r="H5" s="107" t="s">
        <v>275</v>
      </c>
      <c r="I5" s="61">
        <v>46028</v>
      </c>
      <c r="J5" s="74" t="str">
        <f>IF('Physical Cash at Safe'!D28="Yes",'Physical Cash at Safe'!E28,IF('Borrower Wise Details'!D5&lt;&gt;"",'Borrower Wise Details'!D5,""))</f>
        <v>FN25-26-03373</v>
      </c>
      <c r="K5" s="81">
        <v>1</v>
      </c>
      <c r="L5" s="82">
        <v>2240</v>
      </c>
      <c r="M5" s="82">
        <v>0</v>
      </c>
      <c r="N5" s="82" t="s">
        <v>292</v>
      </c>
      <c r="O5" s="82" t="s">
        <v>293</v>
      </c>
      <c r="P5" s="82" t="s">
        <v>247</v>
      </c>
      <c r="Q5" s="82" t="s">
        <v>294</v>
      </c>
      <c r="R5" s="75" t="str">
        <f>IF('Physical Cash at Safe'!$D$28="Yes", 'Physical Cash at Safe'!$A$28, IF('Borrower Wise Details'!F5&lt;&gt;"", 'Borrower Wise Details'!F5, ""))</f>
        <v>Arvind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SF0080335</v>
      </c>
      <c r="U5" s="77" t="s">
        <v>295</v>
      </c>
      <c r="V5" s="61">
        <v>45575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46027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46034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BH3202</v>
      </c>
      <c r="C5" s="50" t="str">
        <f>IF('Fraud Investigation Report'!D5="", "", 'Fraud Investigation Report'!D5)</f>
        <v>Surajgarha</v>
      </c>
      <c r="D5" s="68" t="str">
        <f>IF(OR('Fraud Investigation Report'!R5="", 'Fraud Investigation Report'!R5=0), "", 'Fraud Investigation Report'!R5)</f>
        <v>Arvind Kumar</v>
      </c>
      <c r="E5" s="68" t="str">
        <f>IF(OR('Fraud Investigation Report'!T5="", 'Fraud Investigation Report'!T5=0), "", 'Fraud Investigation Report'!T5)</f>
        <v>SF0080335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46027</v>
      </c>
      <c r="C6" s="18">
        <v>46026</v>
      </c>
      <c r="D6" s="18">
        <v>46027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455</v>
      </c>
      <c r="C11" s="23">
        <f>B11*A11</f>
        <v>227500</v>
      </c>
      <c r="D11" s="25">
        <v>455</v>
      </c>
      <c r="E11" s="23">
        <f t="shared" ref="E11:E17" si="0">D11*A11</f>
        <v>227500</v>
      </c>
    </row>
    <row r="12" spans="1:5" ht="14.4" x14ac:dyDescent="0.3">
      <c r="A12" s="24">
        <v>200</v>
      </c>
      <c r="B12" s="25">
        <v>192</v>
      </c>
      <c r="C12" s="23">
        <f>B12*A12</f>
        <v>38400</v>
      </c>
      <c r="D12" s="25">
        <v>192</v>
      </c>
      <c r="E12" s="23">
        <f t="shared" si="0"/>
        <v>38400</v>
      </c>
    </row>
    <row r="13" spans="1:5" ht="14.4" x14ac:dyDescent="0.3">
      <c r="A13" s="24">
        <v>100</v>
      </c>
      <c r="B13" s="25">
        <v>445</v>
      </c>
      <c r="C13" s="23">
        <f t="shared" ref="C13:C17" si="1">B13*A13</f>
        <v>44500</v>
      </c>
      <c r="D13" s="25">
        <v>445</v>
      </c>
      <c r="E13" s="23">
        <f t="shared" si="0"/>
        <v>44500</v>
      </c>
    </row>
    <row r="14" spans="1:5" ht="14.4" x14ac:dyDescent="0.3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ht="14.4" x14ac:dyDescent="0.3">
      <c r="A15" s="24">
        <v>20</v>
      </c>
      <c r="B15" s="25">
        <v>12</v>
      </c>
      <c r="C15" s="23">
        <f t="shared" si="1"/>
        <v>240</v>
      </c>
      <c r="D15" s="25">
        <v>12</v>
      </c>
      <c r="E15" s="23">
        <f t="shared" si="0"/>
        <v>240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311498</v>
      </c>
      <c r="D19" s="30" t="s">
        <v>76</v>
      </c>
      <c r="E19" s="31">
        <f>SUM(E10:E18)</f>
        <v>311498</v>
      </c>
    </row>
    <row r="20" spans="1:5" ht="30" customHeight="1" x14ac:dyDescent="0.3">
      <c r="A20" s="161" t="s">
        <v>97</v>
      </c>
      <c r="B20" s="162"/>
      <c r="C20" s="32">
        <v>311498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8" t="s">
        <v>276</v>
      </c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 t="s">
        <v>277</v>
      </c>
      <c r="C32" s="37" t="s">
        <v>82</v>
      </c>
      <c r="D32" s="138" t="s">
        <v>278</v>
      </c>
      <c r="E32" s="139"/>
    </row>
    <row r="33" spans="1:5" ht="18" customHeight="1" x14ac:dyDescent="0.3">
      <c r="A33" s="37" t="s">
        <v>83</v>
      </c>
      <c r="B33" s="106" t="s">
        <v>280</v>
      </c>
      <c r="C33" s="39" t="s">
        <v>84</v>
      </c>
      <c r="D33" s="132" t="s">
        <v>279</v>
      </c>
      <c r="E33" s="133"/>
    </row>
    <row r="34" spans="1:5" ht="27.6" x14ac:dyDescent="0.3">
      <c r="A34" s="39" t="s">
        <v>221</v>
      </c>
      <c r="B34" s="38" t="s">
        <v>281</v>
      </c>
      <c r="C34" s="39" t="s">
        <v>222</v>
      </c>
      <c r="D34" s="134" t="s">
        <v>285</v>
      </c>
      <c r="E34" s="135"/>
    </row>
    <row r="35" spans="1:5" ht="27.6" x14ac:dyDescent="0.3">
      <c r="A35" s="39" t="s">
        <v>223</v>
      </c>
      <c r="B35" s="38" t="s">
        <v>282</v>
      </c>
      <c r="C35" s="39" t="s">
        <v>225</v>
      </c>
      <c r="D35" s="134" t="s">
        <v>286</v>
      </c>
      <c r="E35" s="135"/>
    </row>
    <row r="36" spans="1:5" ht="25.5" customHeight="1" x14ac:dyDescent="0.3">
      <c r="A36" s="39" t="s">
        <v>224</v>
      </c>
      <c r="B36" s="38" t="s">
        <v>283</v>
      </c>
      <c r="C36" s="39" t="s">
        <v>226</v>
      </c>
      <c r="D36" s="136" t="s">
        <v>284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M5" sqref="M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BH3202</v>
      </c>
      <c r="C5" s="119" t="str">
        <f>IF('Loan Outstanding Report'!$H$5="", "", 'Loan Outstanding Report'!$H$5)</f>
        <v>Surajgarha</v>
      </c>
      <c r="D5" s="41" t="s">
        <v>298</v>
      </c>
      <c r="E5" s="65">
        <v>46027</v>
      </c>
      <c r="F5" s="38" t="s">
        <v>288</v>
      </c>
      <c r="G5" s="49" t="s">
        <v>289</v>
      </c>
      <c r="H5" s="49" t="s">
        <v>290</v>
      </c>
      <c r="I5" s="120" t="s">
        <v>256</v>
      </c>
      <c r="J5" s="120" t="s">
        <v>259</v>
      </c>
      <c r="K5" s="120" t="s">
        <v>263</v>
      </c>
      <c r="L5" s="11" t="s">
        <v>297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45598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46027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 t="s">
        <v>299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228189</v>
      </c>
      <c r="J5" s="38" t="s">
        <v>253</v>
      </c>
      <c r="K5" s="84">
        <v>228189</v>
      </c>
      <c r="L5" s="84" t="s">
        <v>254</v>
      </c>
      <c r="M5" s="38" t="s">
        <v>255</v>
      </c>
      <c r="N5" s="84">
        <v>34980</v>
      </c>
      <c r="O5" s="84" t="s">
        <v>256</v>
      </c>
      <c r="P5" s="84">
        <v>472783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351918080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27087.01</v>
      </c>
      <c r="AN5" s="112">
        <v>10992.99</v>
      </c>
      <c r="AO5" s="112">
        <v>38080</v>
      </c>
      <c r="AP5" s="112">
        <v>14912.99</v>
      </c>
      <c r="AQ5" s="112">
        <v>1297.01</v>
      </c>
      <c r="AR5" s="112">
        <v>16210</v>
      </c>
      <c r="AS5" s="112">
        <v>0</v>
      </c>
      <c r="AT5" s="112">
        <v>0</v>
      </c>
      <c r="AU5" s="112">
        <v>0</v>
      </c>
      <c r="AV5" s="84">
        <v>30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46027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29" t="s">
        <v>291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2026-01-12T09:49:14Z</dcterms:modified>
</cp:coreProperties>
</file>