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390/"/>
    </mc:Choice>
  </mc:AlternateContent>
  <xr:revisionPtr revIDLastSave="5" documentId="13_ncr:1_{47C36306-0978-4ACF-BD5B-5BC81470C830}" xr6:coauthVersionLast="47" xr6:coauthVersionMax="47" xr10:uidLastSave="{25BC9462-081E-4958-AA7A-43CEBF04E9F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<sst xmlns="http://schemas.openxmlformats.org/spreadsheetml/2006/main" count="761" uniqueCount="436">
  <si>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</si>
  <si>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</si>
  <si>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</si>
  <si>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</si>
  <si>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</si>
  <si>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</si>
  <si>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</si>
  <si>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</si>
  <si>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</si>
  <si>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</si>
  <si>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</si>
  <si>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</si>
  <si>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</si>
  <si>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</si>
  <si>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</si>
  <si>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</si>
  <si>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</si>
  <si>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</si>
  <si>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</si>
  <si>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</si>
  <si>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</si>
  <si>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</si>
  <si>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</si>
  <si>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</si>
  <si>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</si>
  <si>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</si>
  <si>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</si>
  <si>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</si>
  <si>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</si>
  <si>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</si>
  <si>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</si>
  <si>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</si>
  <si>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</si>
  <si>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</si>
  <si>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</si>
  <si>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</si>
  <si>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</si>
  <si>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</si>
  <si>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</si>
  <si>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</si>
  <si>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</si>
  <si>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</si>
  <si>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</si>
  <si>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</si>
  <si>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</si>
  <si>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</si>
  <si>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</si>
  <si>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</si>
  <si>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</si>
  <si>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</si>
  <si>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</si>
  <si>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</si>
  <si>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</si>
  <si>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</si>
  <si>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</si>
  <si>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</si>
  <si>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</si>
  <si>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</si>
  <si>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</si>
  <si>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</si>
  <si>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</si>
  <si>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</si>
  <si>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</si>
  <si>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</si>
  <si>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</si>
  <si>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</si>
  <si>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</si>
  <si>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</si>
  <si>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</si>
  <si>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</si>
  <si>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</si>
  <si>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</si>
  <si>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</si>
  <si>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</si>
  <si>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</si>
  <si>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</si>
  <si>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</si>
  <si>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</si>
  <si>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</si>
  <si>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</si>
  <si>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</si>
  <si>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</si>
  <si>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</si>
  <si>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</si>
  <si>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</si>
  <si>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</si>
  <si>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</si>
  <si>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</si>
  <si>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</si>
  <si>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</si>
  <si>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</si>
  <si>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</si>
  <si>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</si>
  <si>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</si>
  <si>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</si>
  <si>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</si>
  <si>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</si>
  <si>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</si>
  <si>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</si>
  <si>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</si>
  <si>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</si>
  <si>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</si>
  <si>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</si>
  <si>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</si>
  <si>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</si>
  <si>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</si>
  <si>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</si>
  <si>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</si>
  <si>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</si>
  <si>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</si>
  <si>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</si>
  <si>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</si>
  <si>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</si>
  <si>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</si>
  <si>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</si>
  <si>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</si>
  <si>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</si>
  <si>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</si>
  <si>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</si>
  <si>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</si>
  <si>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</si>
  <si>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</si>
  <si>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</si>
  <si>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</si>
  <si>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</si>
  <si>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</si>
  <si>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</si>
  <si>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</si>
  <si>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</si>
  <si>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</si>
  <si>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</si>
  <si>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</si>
  <si>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</si>
  <si>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</si>
  <si>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</si>
  <si>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</si>
  <si>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</si>
  <si>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</si>
  <si>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</si>
  <si>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</si>
  <si>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</si>
  <si>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</si>
  <si>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</si>
  <si>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</si>
  <si>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</si>
  <si>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</si>
  <si>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</si>
  <si>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</si>
  <si>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</si>
  <si>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</si>
  <si>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</si>
  <si>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</si>
  <si>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</si>
  <si>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</si>
  <si>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</si>
  <si>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</si>
  <si>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</si>
  <si>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</si>
  <si>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</si>
  <si>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</si>
  <si>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</si>
  <si>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</si>
  <si>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</si>
  <si>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</si>
  <si>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</si>
  <si>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</si>
  <si>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</si>
  <si>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</si>
  <si>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</si>
  <si>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</si>
  <si>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</si>
  <si>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</si>
  <si>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</si>
  <si>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</si>
  <si>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</si>
  <si>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</si>
  <si>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</si>
  <si>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</si>
  <si>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</si>
  <si>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</si>
  <si>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</si>
  <si>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</si>
  <si>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</si>
  <si>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</si>
  <si>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</si>
  <si>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</si>
  <si>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</si>
  <si>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</si>
  <si>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</si>
  <si>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</si>
  <si>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</si>
  <si>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</si>
  <si>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</si>
  <si>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</si>
  <si>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</si>
  <si>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</si>
  <si>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</si>
  <si>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</si>
  <si>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</si>
  <si>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</si>
  <si>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</si>
  <si>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</si>
  <si>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</si>
  <si>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</si>
  <si>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</si>
  <si>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</si>
  <si>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</si>
  <si>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</si>
  <si>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</si>
  <si>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</si>
  <si>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</si>
  <si>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</si>
  <si>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</si>
  <si>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</si>
  <si>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</si>
  <si>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</si>
  <si>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</si>
  <si>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</si>
  <si>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</si>
  <si>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</si>
  <si>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</si>
  <si>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</si>
  <si>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</si>
  <si>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</si>
  <si>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</si>
  <si>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</si>
  <si>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</si>
  <si>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</si>
  <si>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</si>
  <si>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</si>
  <si>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</si>
  <si>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</si>
  <si>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</si>
  <si>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</si>
  <si>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</si>
  <si>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</si>
  <si>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</si>
  <si>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</si>
  <si>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</si>
  <si>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</si>
  <si>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</si>
  <si>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</si>
  <si>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</si>
  <si>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</si>
  <si>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</si>
  <si>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</si>
  <si>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</si>
  <si>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</si>
  <si>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</si>
  <si>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 2</t>
  </si>
  <si>
    <t>Katni</t>
  </si>
  <si>
    <t>Burhar</t>
  </si>
  <si>
    <t>MP2724</t>
  </si>
  <si>
    <t>Shahdol</t>
  </si>
  <si>
    <t>Diyapipar</t>
  </si>
  <si>
    <t>SF0087614</t>
  </si>
  <si>
    <t>Shubham Kumar jaiswal</t>
  </si>
  <si>
    <t>444470</t>
  </si>
  <si>
    <t>SHARDA</t>
  </si>
  <si>
    <t>Chetana</t>
  </si>
  <si>
    <t>SSF4301074</t>
  </si>
  <si>
    <t>ST</t>
  </si>
  <si>
    <t>HINDU</t>
  </si>
  <si>
    <t>Band Business</t>
  </si>
  <si>
    <t>PUSHPA BAI NAYAK</t>
  </si>
  <si>
    <t>12-Aug-2023</t>
  </si>
  <si>
    <t>08</t>
  </si>
  <si>
    <t>1</t>
  </si>
  <si>
    <t>2.58 Yrs</t>
  </si>
  <si>
    <t>12 Aug 2023</t>
  </si>
  <si>
    <t>&gt; 2 to 4 Years</t>
  </si>
  <si>
    <t>01-Sep-2023</t>
  </si>
  <si>
    <t>08-May-2025</t>
  </si>
  <si>
    <t>&gt;180</t>
  </si>
  <si>
    <t>Open</t>
  </si>
  <si>
    <t>7440455013</t>
  </si>
  <si>
    <t>Sudhir Soni/SF0099565</t>
  </si>
  <si>
    <t>went to Borrower's house but could not find him. I got this information from the people around Borrower that Borrower has not come home for the last 3 months.</t>
  </si>
  <si>
    <t>Harri</t>
  </si>
  <si>
    <t>SF0060679</t>
  </si>
  <si>
    <t>Pransu Gautam</t>
  </si>
  <si>
    <t>620377</t>
  </si>
  <si>
    <t>ram</t>
  </si>
  <si>
    <t>SSF3988326</t>
  </si>
  <si>
    <t>OBC</t>
  </si>
  <si>
    <t>Agriculture &amp; Farming</t>
  </si>
  <si>
    <t>KHELLA BAI YADAV</t>
  </si>
  <si>
    <t>19-Dec-2023</t>
  </si>
  <si>
    <t>04</t>
  </si>
  <si>
    <t>2</t>
  </si>
  <si>
    <t>2.72 Yrs</t>
  </si>
  <si>
    <t>20 Jun 2023</t>
  </si>
  <si>
    <t>01-Feb-2024</t>
  </si>
  <si>
    <t>07-Oct-2025</t>
  </si>
  <si>
    <t>121-150</t>
  </si>
  <si>
    <t>9827320388</t>
  </si>
  <si>
    <t>Borrowers have not yet identified any prof to authenticate fraud</t>
  </si>
  <si>
    <t>Bhimmadongri</t>
  </si>
  <si>
    <t>411556</t>
  </si>
  <si>
    <t>SITA-2</t>
  </si>
  <si>
    <t>SID951373102670</t>
  </si>
  <si>
    <t>Banana Business</t>
  </si>
  <si>
    <t>KUNTI BAIGA</t>
  </si>
  <si>
    <t>06-Feb-2024</t>
  </si>
  <si>
    <t>02</t>
  </si>
  <si>
    <t>5</t>
  </si>
  <si>
    <t>8.24 Yrs</t>
  </si>
  <si>
    <t>05 Oct 2020</t>
  </si>
  <si>
    <t>&gt; 6 to 10 Years</t>
  </si>
  <si>
    <t>04-Mar-2024</t>
  </si>
  <si>
    <t>19-Feb-2026</t>
  </si>
  <si>
    <t>7805859139</t>
  </si>
  <si>
    <t>The borrower has a loan card but if the loan officer's signature is not found on the loan card for the installments that were embezzled, then it cannot be considered as fraud because it cannot be considered as authentic evidence.</t>
  </si>
  <si>
    <t xml:space="preserve">Shahdol </t>
  </si>
  <si>
    <t>450152</t>
  </si>
  <si>
    <t>RAM</t>
  </si>
  <si>
    <t>SID951375544622</t>
  </si>
  <si>
    <t>SC</t>
  </si>
  <si>
    <t>ANJU LALPURE</t>
  </si>
  <si>
    <t>05</t>
  </si>
  <si>
    <t>3</t>
  </si>
  <si>
    <t>5.87 Yrs</t>
  </si>
  <si>
    <t>13 Jan 2021</t>
  </si>
  <si>
    <t>&gt; 4 to 6 Years</t>
  </si>
  <si>
    <t>03-Apr-2024</t>
  </si>
  <si>
    <t>26-Feb-2026</t>
  </si>
  <si>
    <t>9522928772</t>
  </si>
  <si>
    <t>Borrower relative told that Borrower has gone out for work and I do not have any information about where her documents are kept and I do not have her contact number also and I do not know when she will come. After identifying Borrower relative statement result is there, this is no fraud.</t>
  </si>
  <si>
    <t>Kalyanpur</t>
  </si>
  <si>
    <t>441289</t>
  </si>
  <si>
    <t>raja 441289 G3</t>
  </si>
  <si>
    <t>SSF2750023</t>
  </si>
  <si>
    <t>GEETA BAI</t>
  </si>
  <si>
    <t>28-Mar-2024</t>
  </si>
  <si>
    <t>06</t>
  </si>
  <si>
    <t>3.46 Yrs</t>
  </si>
  <si>
    <t>22 Sep 2022</t>
  </si>
  <si>
    <t>07-May-2024</t>
  </si>
  <si>
    <t>09-Feb-2026</t>
  </si>
  <si>
    <t>6265719230</t>
  </si>
  <si>
    <t>The borrower said that no fraud has been committed on me by the loan officer of the company or I was not able to deposit the amount due to family problems, I am depositing it myself and will repay this loan soon.</t>
  </si>
  <si>
    <t>raja 2</t>
  </si>
  <si>
    <t>SSF3754216</t>
  </si>
  <si>
    <t>SHILPA RANI VISHWAKARMA</t>
  </si>
  <si>
    <t>31-Mar-2024</t>
  </si>
  <si>
    <t>2.90 Yrs</t>
  </si>
  <si>
    <t>14 Apr 2023</t>
  </si>
  <si>
    <t>61-90</t>
  </si>
  <si>
    <t>9584864750</t>
  </si>
  <si>
    <t>Kelmaniya</t>
  </si>
  <si>
    <t>SF0076466</t>
  </si>
  <si>
    <t>Manoj Kumar Sen</t>
  </si>
  <si>
    <t>649514-1</t>
  </si>
  <si>
    <t>shiv</t>
  </si>
  <si>
    <t>SID951374170898</t>
  </si>
  <si>
    <t>SHYAMBATI BAI BAIGA</t>
  </si>
  <si>
    <t>07</t>
  </si>
  <si>
    <t>4</t>
  </si>
  <si>
    <t>7.55 Yrs</t>
  </si>
  <si>
    <t>09 Jan 2020</t>
  </si>
  <si>
    <t>23-Jan-2026</t>
  </si>
  <si>
    <t>6260643920</t>
  </si>
  <si>
    <t>SID951374407552</t>
  </si>
  <si>
    <t>GENERAL</t>
  </si>
  <si>
    <t xml:space="preserve">SAROJ </t>
  </si>
  <si>
    <t>7.36 Yrs</t>
  </si>
  <si>
    <t>25 Jan 2020</t>
  </si>
  <si>
    <t>06-May-2024</t>
  </si>
  <si>
    <t>08-Mar-2026</t>
  </si>
  <si>
    <t>31-60</t>
  </si>
  <si>
    <t>6267086549</t>
  </si>
  <si>
    <t>Jamui</t>
  </si>
  <si>
    <t>183</t>
  </si>
  <si>
    <t>sita 183 G1</t>
  </si>
  <si>
    <t>SID951373143413</t>
  </si>
  <si>
    <t>URMILA BAIGA</t>
  </si>
  <si>
    <t>04-May-2024</t>
  </si>
  <si>
    <t>8.10 Yrs</t>
  </si>
  <si>
    <t>22 Sep 2020</t>
  </si>
  <si>
    <t>13-Jun-2024</t>
  </si>
  <si>
    <t>01-Mar-2026</t>
  </si>
  <si>
    <t>7828470102</t>
  </si>
  <si>
    <t>Sagara</t>
  </si>
  <si>
    <t>449396</t>
  </si>
  <si>
    <t>tanu</t>
  </si>
  <si>
    <t>SID951373622271</t>
  </si>
  <si>
    <t>RADHA BAI PANIKA</t>
  </si>
  <si>
    <t>10-Jun-2024</t>
  </si>
  <si>
    <t>7.90 Yrs</t>
  </si>
  <si>
    <t>12 Oct 2020</t>
  </si>
  <si>
    <t>05-Jul-2024</t>
  </si>
  <si>
    <t>14-Feb-2026</t>
  </si>
  <si>
    <t>151-180</t>
  </si>
  <si>
    <t>9131169516</t>
  </si>
  <si>
    <t>Rahul Gupta/SF0099970</t>
  </si>
  <si>
    <t>Itwari Mohalla</t>
  </si>
  <si>
    <t>91</t>
  </si>
  <si>
    <t>RAJ</t>
  </si>
  <si>
    <t>CID072002078</t>
  </si>
  <si>
    <t>MUSLIM</t>
  </si>
  <si>
    <t>Acid Making</t>
  </si>
  <si>
    <t>SAFIRUN NISHA</t>
  </si>
  <si>
    <t>30-Mar-2023</t>
  </si>
  <si>
    <t>Wed</t>
  </si>
  <si>
    <t>10</t>
  </si>
  <si>
    <t>8.15 Yrs</t>
  </si>
  <si>
    <t>08 Sep 2020</t>
  </si>
  <si>
    <t>07-May-2023</t>
  </si>
  <si>
    <t>03-May-2025</t>
  </si>
  <si>
    <t>30-Jun-2025</t>
  </si>
  <si>
    <t>8815413211</t>
  </si>
  <si>
    <t>FN25-26-03390</t>
  </si>
  <si>
    <t>NAGENDRA KUMAR NUT</t>
  </si>
  <si>
    <t>SF0069767</t>
  </si>
  <si>
    <t>LOAN OFFICER</t>
  </si>
  <si>
    <t>351285017</t>
  </si>
  <si>
    <t>As per the borrower husband written statement Borrower Saifrun Nisha/351285017 has paid an EMI amount of Rs. 3950/- to Loan Officer Nagendra Kumar Nut/SF0069767 on 07-Aug-2024 but the same was not posted into the FIMO.</t>
  </si>
  <si>
    <t>As per the borrower husband written statement Borrower Saifrun Nisha/351285017 has paid an EMI amount of Rs. 3950/- to Loan Officer Nagendra Kumar Nut/SF0069767 on 07-Sep-2024 but the same was not posted into the FIMO.</t>
  </si>
  <si>
    <t>As per the borrower husband written statement Borrower Saifrun Nisha/351285017 has paid an EMI amount of Rs. 3950/- to Loan Officer Nagendra Kumar Nut/SF0069767 on 07-Oct-2024 but the same was not posted into the FIMO.</t>
  </si>
  <si>
    <t>Dual Staff</t>
  </si>
  <si>
    <t>Available &amp; Updated</t>
  </si>
  <si>
    <t>Amrish kumar Shukla</t>
  </si>
  <si>
    <t>SF0052100</t>
  </si>
  <si>
    <t>Branch Manager</t>
  </si>
  <si>
    <t>Branch Quality Manager</t>
  </si>
  <si>
    <t>Pranshu Gautam</t>
  </si>
  <si>
    <t>FIR Not Filled</t>
  </si>
  <si>
    <t>CSS</t>
  </si>
  <si>
    <t>Ajay Chakrvarty/SF0046010</t>
  </si>
  <si>
    <t>Rajneesh kushwaha/SF0100967</t>
  </si>
  <si>
    <t>Omkar Namdev/SF0015698</t>
  </si>
  <si>
    <t>Terminated</t>
  </si>
  <si>
    <t>Completed-Report Pending</t>
  </si>
  <si>
    <t>Loan Officer Nagendra Kumar Nut/SF0069767 was found involved in  Collection amount misappropriation (Collect EMI amount but not posted to concerned borrower account) on the name of  Saifrun Nisha/351285017 for the amounting to Rs. 11850/- based on the evidence available.
7-8-2024= 3950, 7-9-2024= 3950, 7-10-24= 3950
Total Fraud Amount = Rs. 11850/-
Amount Recovered and Accounted in FIMO = Rs. 0/-
Net Fraud Amount to be recovered = Rs.11850/-</t>
  </si>
  <si>
    <t>The borrower has a loan card but, the loan officer's signature is not found on the loan card for the installments that were embezzled, then it cannot be considered as fraud because it cannot be considered as authentic evidence.</t>
  </si>
  <si>
    <t>Loan Officer Nagendra Kumar Nut/SF0069767 was found involved in Collection amount misappropriation (Collect EMI amount but not posted to concerned borrower account) on the name of  Saifrun Nisha/351285017 for the amounting to Rs. 11850/- based on the evidence available.
Below mentioned the collection date and amount :- 
1) On 07-08-2024, Collected Rs. 3950/-
2) On 07-09-2024, Collected Rs. 3950/-
3) On 07-10-2024, Collected Rs. 3950/-
Total Fraud Amount = Rs. 11850/-
Amount Recovered and Accounted in FIMO = Rs. 0/-
Net Fraud Amount to be recovered = Rs.11850/-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</si>
</sst>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MP2724</v>
      </c>
      <c r="D5" s="63" t="str">
        <f>IF('Physical Cash at Safe'!D28="Yes", 'Physical Cash at Safe'!A4, 'Borrower Wise Details'!C5)</f>
        <v>Shahdol</v>
      </c>
      <c r="E5" s="63" t="str">
        <f>IF(D5="", "", IF(ISBLANK('Loan Outstanding Report'!C5), IF('Physical Cash at Safe'!D28="Yes", 'Physical Cash at Safe'!A6, ""), 'Loan Outstanding Report'!C5))</f>
        <v>Madhya Pradesh 2</v>
      </c>
      <c r="F5" s="63" t="str">
        <f>IF(D5="", "", IF(ISBLANK('Loan Outstanding Report'!D5), IF('Physical Cash at Safe'!D28="Yes", 'Physical Cash at Safe'!E4, ""), 'Loan Outstanding Report'!D5))</f>
        <v>Katni</v>
      </c>
      <c r="G5" s="61">
        <v>46027</v>
      </c>
      <c r="H5" s="107" t="s">
        <v>427</v>
      </c>
      <c r="I5" s="61">
        <v>46031</v>
      </c>
      <c r="J5" s="74" t="str">
        <f>IF('Physical Cash at Safe'!D28="Yes",'Physical Cash at Safe'!E28,IF('Borrower Wise Details'!D5&lt;&gt;"",'Borrower Wise Details'!D5,""))</f>
        <v>FN25-26-03390</v>
      </c>
      <c r="K5" s="81">
        <v>3</v>
      </c>
      <c r="L5" s="82">
        <v>11850</v>
      </c>
      <c r="M5" s="82">
        <v>0</v>
      </c>
      <c r="N5" s="82" t="s">
        <v>428</v>
      </c>
      <c r="O5" s="82" t="s">
        <v>429</v>
      </c>
      <c r="P5" s="82" t="s">
        <v>247</v>
      </c>
      <c r="Q5" s="82" t="s">
        <v>430</v>
      </c>
      <c r="R5" s="75" t="str">
        <f>IF('Physical Cash at Safe'!$D$28="Yes", 'Physical Cash at Safe'!$A$28, IF('Borrower Wise Details'!F5&lt;&gt;"", 'Borrower Wise Details'!F5, ""))</f>
        <v>NAGENDRA KUMAR NUT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SF0069767</v>
      </c>
      <c r="U5" s="77" t="s">
        <v>431</v>
      </c>
      <c r="V5" s="61">
        <v>45799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432</v>
      </c>
      <c r="Z5" s="61">
        <v>46090</v>
      </c>
      <c r="AA5" s="61">
        <v>46092</v>
      </c>
      <c r="AB5" s="94" cm="1">
        <f t="array" ref="AB5">IF(COUNTA('Loan Outstanding Report'!$BI$5:$BI$6000)=0,"",SUMPRODUCT(--(FREQUENCY(IF('Loan Outstanding Report'!$BI$5:$BI$6000&lt;&gt;"",MATCH('Loan Outstanding Report'!$S$5:$S$6000,'Loan Outstanding Report'!$S$5:$S$6000,0)),ROW('Loan Outstanding Report'!$S$5:$S$6000)-ROW('Loan Outstanding Report'!S5)+1)&gt;0)))</f>
        <v>11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11850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11850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46097</v>
      </c>
      <c r="AH5" s="70" t="s">
        <v>433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MP2724</v>
      </c>
      <c r="C5" s="50" t="str">
        <f>IF('Fraud Investigation Report'!D5="", "", 'Fraud Investigation Report'!D5)</f>
        <v>Shahdol</v>
      </c>
      <c r="D5" s="68" t="str">
        <f>IF(OR('Fraud Investigation Report'!R5="", 'Fraud Investigation Report'!R5=0), "", 'Fraud Investigation Report'!R5)</f>
        <v>NAGENDRA KUMAR NUT</v>
      </c>
      <c r="E5" s="68" t="str">
        <f>IF(OR('Fraud Investigation Report'!T5="", 'Fraud Investigation Report'!T5=0), "", 'Fraud Investigation Report'!T5)</f>
        <v>SF0069767</v>
      </c>
      <c r="F5" s="68" t="str">
        <f>IF(OR('Fraud Investigation Report'!S5="", 'Fraud Investigation Report'!S5=0), "", 'Fraud Investigation Report'!S5)</f>
        <v>LOAN OFFICER</v>
      </c>
      <c r="G5" s="50" t="str">
        <f>IF('Fraud Investigation Report'!J5="", "", 'Fraud Investigation Report'!J5)</f>
        <v>FN25-26-03390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11850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11850</v>
      </c>
      <c r="O5" s="69">
        <f>IF('Fraud Investigation Report'!AD5="", "", 'Fraud Investigation Report'!AD5)</f>
        <v>0</v>
      </c>
      <c r="P5" s="126">
        <f>IF(AND(N5="", O5=""), "", IF(O5="", N5, N5 - IF(ISNUMBER(O5), O5, 0)))</f>
        <v>11850</v>
      </c>
      <c r="Q5" s="49"/>
      <c r="R5" s="84" t="s">
        <v>426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5" sqref="A5"/>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46090</v>
      </c>
      <c r="C6" s="18">
        <v>46089</v>
      </c>
      <c r="D6" s="18">
        <v>46090</v>
      </c>
      <c r="E6" s="19">
        <v>0.63402777777777775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v>3</v>
      </c>
      <c r="C12" s="23">
        <f>B12*A12</f>
        <v>600</v>
      </c>
      <c r="D12" s="25">
        <v>3</v>
      </c>
      <c r="E12" s="23">
        <f t="shared" si="0"/>
        <v>600</v>
      </c>
    </row>
    <row r="13" spans="1:5" ht="14.5" x14ac:dyDescent="0.35">
      <c r="A13" s="24">
        <v>100</v>
      </c>
      <c r="B13" s="25">
        <v>73</v>
      </c>
      <c r="C13" s="23">
        <f t="shared" ref="C13:C17" si="1">B13*A13</f>
        <v>7300</v>
      </c>
      <c r="D13" s="25">
        <v>73</v>
      </c>
      <c r="E13" s="23">
        <f t="shared" si="0"/>
        <v>7300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28488</v>
      </c>
      <c r="D19" s="30" t="s">
        <v>76</v>
      </c>
      <c r="E19" s="31">
        <f>SUM(E10:E18)</f>
        <v>28488</v>
      </c>
    </row>
    <row r="20" spans="1:5" ht="30" customHeight="1" x14ac:dyDescent="0.35">
      <c r="A20" s="160" t="s">
        <v>97</v>
      </c>
      <c r="B20" s="161"/>
      <c r="C20" s="32">
        <v>28488</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216</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39.9"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220</v>
      </c>
      <c r="B32" s="38" t="s">
        <v>419</v>
      </c>
      <c r="C32" s="37" t="s">
        <v>82</v>
      </c>
      <c r="D32" s="137" t="s">
        <v>420</v>
      </c>
      <c r="E32" s="138"/>
    </row>
    <row r="33" spans="1:5" ht="18" customHeight="1" x14ac:dyDescent="0.35">
      <c r="A33" s="37" t="s">
        <v>83</v>
      </c>
      <c r="B33" s="106">
        <v>214</v>
      </c>
      <c r="C33" s="39" t="s">
        <v>84</v>
      </c>
      <c r="D33" s="131">
        <v>254</v>
      </c>
      <c r="E33" s="132"/>
    </row>
    <row r="34" spans="1:5" ht="26" x14ac:dyDescent="0.35">
      <c r="A34" s="39" t="s">
        <v>221</v>
      </c>
      <c r="B34" s="38" t="s">
        <v>421</v>
      </c>
      <c r="C34" s="39" t="s">
        <v>222</v>
      </c>
      <c r="D34" s="133" t="s">
        <v>425</v>
      </c>
      <c r="E34" s="134"/>
    </row>
    <row r="35" spans="1:5" ht="26" x14ac:dyDescent="0.35">
      <c r="A35" s="39" t="s">
        <v>223</v>
      </c>
      <c r="B35" s="38" t="s">
        <v>422</v>
      </c>
      <c r="C35" s="39" t="s">
        <v>225</v>
      </c>
      <c r="D35" s="133" t="s">
        <v>279</v>
      </c>
      <c r="E35" s="134"/>
    </row>
    <row r="36" spans="1:5" ht="25.5" customHeight="1" x14ac:dyDescent="0.35">
      <c r="A36" s="39" t="s">
        <v>224</v>
      </c>
      <c r="B36" s="38" t="s">
        <v>423</v>
      </c>
      <c r="C36" s="39" t="s">
        <v>226</v>
      </c>
      <c r="D36" s="135" t="s">
        <v>424</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MP2724</v>
      </c>
      <c r="C5" s="119" t="str">
        <f>IF('Loan Outstanding Report'!$H$5="", "", 'Loan Outstanding Report'!$H$5)</f>
        <v>Shahdol</v>
      </c>
      <c r="D5" s="41" t="s">
        <v>411</v>
      </c>
      <c r="E5" s="65">
        <v>46032</v>
      </c>
      <c r="F5" s="38" t="s">
        <v>412</v>
      </c>
      <c r="G5" s="49" t="s">
        <v>413</v>
      </c>
      <c r="H5" s="49" t="s">
        <v>414</v>
      </c>
      <c r="I5" s="120" t="s">
        <v>396</v>
      </c>
      <c r="J5" s="120" t="s">
        <v>398</v>
      </c>
      <c r="K5" s="120" t="s">
        <v>401</v>
      </c>
      <c r="L5" s="11">
        <v>351285017</v>
      </c>
      <c r="M5" s="65" t="s">
        <v>402</v>
      </c>
      <c r="N5" s="124">
        <v>73266</v>
      </c>
      <c r="O5" s="124">
        <v>3950</v>
      </c>
      <c r="P5" s="121" t="s">
        <v>139</v>
      </c>
      <c r="Q5" s="80">
        <v>45511</v>
      </c>
      <c r="R5" s="124">
        <v>3950</v>
      </c>
      <c r="S5" s="124">
        <v>0</v>
      </c>
      <c r="T5" s="124">
        <v>0</v>
      </c>
      <c r="U5" s="125">
        <f t="shared" ref="U5" si="0">IF(AND(ISBLANK(R5),ISBLANK(S5),ISBLANK(T5)),"",R5-(S5+T5))</f>
        <v>3950</v>
      </c>
      <c r="V5" s="117" t="s">
        <v>202</v>
      </c>
      <c r="W5" s="122" t="s">
        <v>416</v>
      </c>
    </row>
    <row r="6" spans="1:23" ht="24.9" customHeight="1" x14ac:dyDescent="0.3">
      <c r="A6" s="64">
        <v>2</v>
      </c>
      <c r="B6" s="60" t="str">
        <f>IF(J6&lt;&gt;"", $B$5, "")</f>
        <v>MP2724</v>
      </c>
      <c r="C6" s="119" t="str">
        <f>IF(J6&lt;&gt;"", $C$5, "")</f>
        <v>Shahdol</v>
      </c>
      <c r="D6" s="41" t="s">
        <v>411</v>
      </c>
      <c r="E6" s="65">
        <v>46032</v>
      </c>
      <c r="F6" s="38" t="s">
        <v>412</v>
      </c>
      <c r="G6" s="49" t="s">
        <v>413</v>
      </c>
      <c r="H6" s="49" t="s">
        <v>414</v>
      </c>
      <c r="I6" s="120">
        <v>91</v>
      </c>
      <c r="J6" s="120" t="s">
        <v>398</v>
      </c>
      <c r="K6" s="120" t="s">
        <v>401</v>
      </c>
      <c r="L6" s="11" t="s">
        <v>415</v>
      </c>
      <c r="M6" s="65" t="s">
        <v>402</v>
      </c>
      <c r="N6" s="124">
        <v>73266</v>
      </c>
      <c r="O6" s="124">
        <v>3950</v>
      </c>
      <c r="P6" s="121" t="s">
        <v>139</v>
      </c>
      <c r="Q6" s="80">
        <v>45542</v>
      </c>
      <c r="R6" s="124">
        <v>3950</v>
      </c>
      <c r="S6" s="124">
        <v>0</v>
      </c>
      <c r="T6" s="124">
        <v>0</v>
      </c>
      <c r="U6" s="125">
        <f t="shared" ref="U6:U69" si="1">IF(AND(ISBLANK(R6),ISBLANK(S6),ISBLANK(T6)),"",R6-(S6+T6))</f>
        <v>3950</v>
      </c>
      <c r="V6" s="117" t="s">
        <v>202</v>
      </c>
      <c r="W6" s="122" t="s">
        <v>417</v>
      </c>
    </row>
    <row r="7" spans="1:23" ht="24.9" customHeight="1" x14ac:dyDescent="0.3">
      <c r="A7" s="64">
        <v>3</v>
      </c>
      <c r="B7" s="60" t="str">
        <f t="shared" ref="B7:B70" si="2">IF(J7&lt;&gt;"", $B$5, "")</f>
        <v>MP2724</v>
      </c>
      <c r="C7" s="119" t="str">
        <f t="shared" ref="C7:C70" si="3">IF(J7&lt;&gt;"", $C$5, "")</f>
        <v>Shahdol</v>
      </c>
      <c r="D7" s="41" t="s">
        <v>411</v>
      </c>
      <c r="E7" s="65">
        <v>46032</v>
      </c>
      <c r="F7" s="38" t="s">
        <v>412</v>
      </c>
      <c r="G7" s="49" t="s">
        <v>413</v>
      </c>
      <c r="H7" s="49" t="s">
        <v>414</v>
      </c>
      <c r="I7" s="120">
        <v>91</v>
      </c>
      <c r="J7" s="120" t="s">
        <v>398</v>
      </c>
      <c r="K7" s="120" t="s">
        <v>401</v>
      </c>
      <c r="L7" s="11" t="s">
        <v>415</v>
      </c>
      <c r="M7" s="65" t="s">
        <v>402</v>
      </c>
      <c r="N7" s="124">
        <v>73266</v>
      </c>
      <c r="O7" s="124">
        <v>3950</v>
      </c>
      <c r="P7" s="121" t="s">
        <v>139</v>
      </c>
      <c r="Q7" s="80">
        <v>45572</v>
      </c>
      <c r="R7" s="124">
        <v>3950</v>
      </c>
      <c r="S7" s="124">
        <v>0</v>
      </c>
      <c r="T7" s="124">
        <v>0</v>
      </c>
      <c r="U7" s="125">
        <f t="shared" si="1"/>
        <v>3950</v>
      </c>
      <c r="V7" s="117" t="s">
        <v>202</v>
      </c>
      <c r="W7" s="122" t="s">
        <v>418</v>
      </c>
    </row>
    <row r="8" spans="1:23" ht="24.9"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N15" sqref="BN15"/>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253</v>
      </c>
      <c r="I5" s="84">
        <v>92805</v>
      </c>
      <c r="J5" s="38" t="s">
        <v>254</v>
      </c>
      <c r="K5" s="84">
        <v>92805</v>
      </c>
      <c r="L5" s="84" t="s">
        <v>255</v>
      </c>
      <c r="M5" s="38" t="s">
        <v>256</v>
      </c>
      <c r="N5" s="84">
        <v>155469</v>
      </c>
      <c r="O5" s="84" t="s">
        <v>257</v>
      </c>
      <c r="P5" s="84">
        <v>208804</v>
      </c>
      <c r="Q5" s="38" t="s">
        <v>258</v>
      </c>
      <c r="R5" s="38" t="s">
        <v>259</v>
      </c>
      <c r="S5" s="84" t="s">
        <v>260</v>
      </c>
      <c r="T5" s="84" t="s">
        <v>260</v>
      </c>
      <c r="U5" s="84" t="s">
        <v>261</v>
      </c>
      <c r="V5" s="84" t="s">
        <v>262</v>
      </c>
      <c r="W5" s="84">
        <v>541</v>
      </c>
      <c r="X5" s="38" t="s">
        <v>263</v>
      </c>
      <c r="Y5" s="84">
        <v>352485991</v>
      </c>
      <c r="Z5" s="38" t="s">
        <v>264</v>
      </c>
      <c r="AA5" s="108" t="s">
        <v>265</v>
      </c>
      <c r="AB5" s="84">
        <v>35000</v>
      </c>
      <c r="AC5" s="108" t="s">
        <v>266</v>
      </c>
      <c r="AD5" s="84">
        <v>24</v>
      </c>
      <c r="AE5" s="84" t="s">
        <v>267</v>
      </c>
      <c r="AF5" s="84" t="s">
        <v>268</v>
      </c>
      <c r="AG5" s="108" t="s">
        <v>269</v>
      </c>
      <c r="AH5" s="84" t="s">
        <v>270</v>
      </c>
      <c r="AI5" s="108" t="s">
        <v>271</v>
      </c>
      <c r="AJ5" s="84">
        <v>1870</v>
      </c>
      <c r="AK5" s="84">
        <v>1870</v>
      </c>
      <c r="AL5" s="108" t="s">
        <v>272</v>
      </c>
      <c r="AM5" s="84">
        <v>29950</v>
      </c>
      <c r="AN5" s="112">
        <v>9320</v>
      </c>
      <c r="AO5" s="112">
        <v>39270</v>
      </c>
      <c r="AP5" s="112">
        <v>5050</v>
      </c>
      <c r="AQ5" s="112">
        <v>214</v>
      </c>
      <c r="AR5" s="112">
        <v>5264</v>
      </c>
      <c r="AS5" s="112">
        <v>5050</v>
      </c>
      <c r="AT5" s="112">
        <v>214</v>
      </c>
      <c r="AU5" s="112">
        <v>5264</v>
      </c>
      <c r="AV5" s="84">
        <v>32</v>
      </c>
      <c r="AW5" s="84">
        <v>276</v>
      </c>
      <c r="AX5" s="84" t="s">
        <v>273</v>
      </c>
      <c r="AY5" s="108"/>
      <c r="AZ5" s="84"/>
      <c r="BA5" s="84" t="s">
        <v>274</v>
      </c>
      <c r="BB5" s="84" t="s">
        <v>145</v>
      </c>
      <c r="BC5" s="84"/>
      <c r="BD5" s="108"/>
      <c r="BE5" s="84">
        <v>0</v>
      </c>
      <c r="BF5" s="38" t="s">
        <v>260</v>
      </c>
      <c r="BG5" s="84" t="s">
        <v>275</v>
      </c>
      <c r="BH5" s="114" t="s">
        <v>276</v>
      </c>
      <c r="BI5" s="38" t="s">
        <v>110</v>
      </c>
      <c r="BJ5" s="85">
        <v>46091</v>
      </c>
      <c r="BK5" s="84"/>
      <c r="BL5" s="38" t="s">
        <v>115</v>
      </c>
      <c r="BM5" s="115" t="s">
        <v>130</v>
      </c>
      <c r="BN5" s="116" t="s">
        <v>201</v>
      </c>
      <c r="BO5" s="84" t="s">
        <v>246</v>
      </c>
      <c r="BP5" s="84">
        <v>0</v>
      </c>
      <c r="BQ5" s="117"/>
      <c r="BR5" s="118" t="s">
        <v>277</v>
      </c>
    </row>
    <row r="6" spans="1:70" s="113" customFormat="1" ht="15" hidden="1" customHeight="1" x14ac:dyDescent="0.35">
      <c r="A6" s="84">
        <v>2</v>
      </c>
      <c r="B6" s="38" t="s">
        <v>248</v>
      </c>
      <c r="C6" s="38" t="s">
        <v>249</v>
      </c>
      <c r="D6" s="38" t="s">
        <v>250</v>
      </c>
      <c r="E6" s="38" t="s">
        <v>251</v>
      </c>
      <c r="F6" s="38" t="s">
        <v>251</v>
      </c>
      <c r="G6" s="84" t="s">
        <v>252</v>
      </c>
      <c r="H6" s="38" t="s">
        <v>253</v>
      </c>
      <c r="I6" s="84">
        <v>91662</v>
      </c>
      <c r="J6" s="38" t="s">
        <v>278</v>
      </c>
      <c r="K6" s="84">
        <v>91662</v>
      </c>
      <c r="L6" s="84" t="s">
        <v>279</v>
      </c>
      <c r="M6" s="38" t="s">
        <v>280</v>
      </c>
      <c r="N6" s="84">
        <v>155094</v>
      </c>
      <c r="O6" s="84" t="s">
        <v>281</v>
      </c>
      <c r="P6" s="84">
        <v>208335</v>
      </c>
      <c r="Q6" s="38" t="s">
        <v>282</v>
      </c>
      <c r="R6" s="38" t="s">
        <v>259</v>
      </c>
      <c r="S6" s="84" t="s">
        <v>283</v>
      </c>
      <c r="T6" s="84" t="s">
        <v>283</v>
      </c>
      <c r="U6" s="84" t="s">
        <v>284</v>
      </c>
      <c r="V6" s="84" t="s">
        <v>262</v>
      </c>
      <c r="W6" s="84">
        <v>0</v>
      </c>
      <c r="X6" s="38" t="s">
        <v>285</v>
      </c>
      <c r="Y6" s="84">
        <v>354239016</v>
      </c>
      <c r="Z6" s="38" t="s">
        <v>286</v>
      </c>
      <c r="AA6" s="108" t="s">
        <v>287</v>
      </c>
      <c r="AB6" s="84">
        <v>52000</v>
      </c>
      <c r="AC6" s="108" t="s">
        <v>288</v>
      </c>
      <c r="AD6" s="84">
        <v>24</v>
      </c>
      <c r="AE6" s="84" t="s">
        <v>289</v>
      </c>
      <c r="AF6" s="84" t="s">
        <v>290</v>
      </c>
      <c r="AG6" s="108" t="s">
        <v>291</v>
      </c>
      <c r="AH6" s="84" t="s">
        <v>270</v>
      </c>
      <c r="AI6" s="108" t="s">
        <v>292</v>
      </c>
      <c r="AJ6" s="84">
        <v>2780</v>
      </c>
      <c r="AK6" s="84">
        <v>2780</v>
      </c>
      <c r="AL6" s="108" t="s">
        <v>293</v>
      </c>
      <c r="AM6" s="84">
        <v>43278.36</v>
      </c>
      <c r="AN6" s="112">
        <v>15101.64</v>
      </c>
      <c r="AO6" s="112">
        <v>58380</v>
      </c>
      <c r="AP6" s="112">
        <v>8721.64</v>
      </c>
      <c r="AQ6" s="112">
        <v>394.36</v>
      </c>
      <c r="AR6" s="112">
        <v>9116</v>
      </c>
      <c r="AS6" s="112">
        <v>8721.64</v>
      </c>
      <c r="AT6" s="112">
        <v>394.36</v>
      </c>
      <c r="AU6" s="112">
        <v>9116</v>
      </c>
      <c r="AV6" s="84">
        <v>27</v>
      </c>
      <c r="AW6" s="84">
        <v>125</v>
      </c>
      <c r="AX6" s="84" t="s">
        <v>294</v>
      </c>
      <c r="AY6" s="108"/>
      <c r="AZ6" s="84"/>
      <c r="BA6" s="84" t="s">
        <v>274</v>
      </c>
      <c r="BB6" s="84" t="s">
        <v>145</v>
      </c>
      <c r="BC6" s="84"/>
      <c r="BD6" s="108"/>
      <c r="BE6" s="84">
        <v>0</v>
      </c>
      <c r="BF6" s="38" t="s">
        <v>283</v>
      </c>
      <c r="BG6" s="84" t="s">
        <v>295</v>
      </c>
      <c r="BH6" s="114" t="s">
        <v>276</v>
      </c>
      <c r="BI6" s="38" t="s">
        <v>110</v>
      </c>
      <c r="BJ6" s="85">
        <v>46090</v>
      </c>
      <c r="BK6" s="84"/>
      <c r="BL6" s="38" t="s">
        <v>114</v>
      </c>
      <c r="BM6" s="115" t="s">
        <v>119</v>
      </c>
      <c r="BN6" s="116" t="s">
        <v>201</v>
      </c>
      <c r="BO6" s="84" t="s">
        <v>246</v>
      </c>
      <c r="BP6" s="84">
        <v>0</v>
      </c>
      <c r="BQ6" s="117"/>
      <c r="BR6" s="118" t="s">
        <v>296</v>
      </c>
    </row>
    <row r="7" spans="1:70" s="113" customFormat="1" ht="15" hidden="1" customHeight="1" x14ac:dyDescent="0.35">
      <c r="A7" s="84">
        <v>3</v>
      </c>
      <c r="B7" s="38" t="s">
        <v>248</v>
      </c>
      <c r="C7" s="38" t="s">
        <v>249</v>
      </c>
      <c r="D7" s="38" t="s">
        <v>250</v>
      </c>
      <c r="E7" s="38" t="s">
        <v>251</v>
      </c>
      <c r="F7" s="38" t="s">
        <v>251</v>
      </c>
      <c r="G7" s="84" t="s">
        <v>252</v>
      </c>
      <c r="H7" s="38" t="s">
        <v>253</v>
      </c>
      <c r="I7" s="84">
        <v>92448</v>
      </c>
      <c r="J7" s="38" t="s">
        <v>297</v>
      </c>
      <c r="K7" s="84">
        <v>92448</v>
      </c>
      <c r="L7" s="84" t="s">
        <v>255</v>
      </c>
      <c r="M7" s="38" t="s">
        <v>256</v>
      </c>
      <c r="N7" s="84">
        <v>154715</v>
      </c>
      <c r="O7" s="84" t="s">
        <v>298</v>
      </c>
      <c r="P7" s="84">
        <v>207883</v>
      </c>
      <c r="Q7" s="38" t="s">
        <v>299</v>
      </c>
      <c r="R7" s="38" t="s">
        <v>259</v>
      </c>
      <c r="S7" s="84" t="s">
        <v>300</v>
      </c>
      <c r="T7" s="84" t="s">
        <v>300</v>
      </c>
      <c r="U7" s="84" t="s">
        <v>261</v>
      </c>
      <c r="V7" s="84" t="s">
        <v>262</v>
      </c>
      <c r="W7" s="84">
        <v>0</v>
      </c>
      <c r="X7" s="38" t="s">
        <v>301</v>
      </c>
      <c r="Y7" s="84">
        <v>355073691</v>
      </c>
      <c r="Z7" s="38" t="s">
        <v>302</v>
      </c>
      <c r="AA7" s="108" t="s">
        <v>303</v>
      </c>
      <c r="AB7" s="84">
        <v>80000</v>
      </c>
      <c r="AC7" s="108" t="s">
        <v>304</v>
      </c>
      <c r="AD7" s="84">
        <v>24</v>
      </c>
      <c r="AE7" s="84" t="s">
        <v>305</v>
      </c>
      <c r="AF7" s="84" t="s">
        <v>306</v>
      </c>
      <c r="AG7" s="108" t="s">
        <v>307</v>
      </c>
      <c r="AH7" s="84" t="s">
        <v>308</v>
      </c>
      <c r="AI7" s="108" t="s">
        <v>309</v>
      </c>
      <c r="AJ7" s="84">
        <v>4270</v>
      </c>
      <c r="AK7" s="84">
        <v>4270</v>
      </c>
      <c r="AL7" s="108" t="s">
        <v>310</v>
      </c>
      <c r="AM7" s="84">
        <v>66966.84</v>
      </c>
      <c r="AN7" s="112">
        <v>21733.16</v>
      </c>
      <c r="AO7" s="112">
        <v>88700</v>
      </c>
      <c r="AP7" s="112">
        <v>13033.16</v>
      </c>
      <c r="AQ7" s="112">
        <v>499.84</v>
      </c>
      <c r="AR7" s="112">
        <v>13533</v>
      </c>
      <c r="AS7" s="112">
        <v>13033.16</v>
      </c>
      <c r="AT7" s="112">
        <v>499.84</v>
      </c>
      <c r="AU7" s="112">
        <v>13533</v>
      </c>
      <c r="AV7" s="84">
        <v>25</v>
      </c>
      <c r="AW7" s="84">
        <v>126</v>
      </c>
      <c r="AX7" s="84" t="s">
        <v>294</v>
      </c>
      <c r="AY7" s="108"/>
      <c r="AZ7" s="84"/>
      <c r="BA7" s="84" t="s">
        <v>274</v>
      </c>
      <c r="BB7" s="84" t="s">
        <v>145</v>
      </c>
      <c r="BC7" s="84"/>
      <c r="BD7" s="108"/>
      <c r="BE7" s="84">
        <v>0</v>
      </c>
      <c r="BF7" s="38" t="s">
        <v>300</v>
      </c>
      <c r="BG7" s="84" t="s">
        <v>311</v>
      </c>
      <c r="BH7" s="114" t="s">
        <v>276</v>
      </c>
      <c r="BI7" s="38" t="s">
        <v>110</v>
      </c>
      <c r="BJ7" s="85">
        <v>46092</v>
      </c>
      <c r="BK7" s="84"/>
      <c r="BL7" s="38" t="s">
        <v>114</v>
      </c>
      <c r="BM7" s="115" t="s">
        <v>119</v>
      </c>
      <c r="BN7" s="116" t="s">
        <v>200</v>
      </c>
      <c r="BO7" s="84" t="s">
        <v>246</v>
      </c>
      <c r="BP7" s="84">
        <v>0</v>
      </c>
      <c r="BQ7" s="117"/>
      <c r="BR7" s="118" t="s">
        <v>312</v>
      </c>
    </row>
    <row r="8" spans="1:70" s="113" customFormat="1" ht="15" hidden="1" customHeight="1" x14ac:dyDescent="0.35">
      <c r="A8" s="84">
        <v>4</v>
      </c>
      <c r="B8" s="38" t="s">
        <v>248</v>
      </c>
      <c r="C8" s="38" t="s">
        <v>249</v>
      </c>
      <c r="D8" s="38" t="s">
        <v>250</v>
      </c>
      <c r="E8" s="38" t="s">
        <v>251</v>
      </c>
      <c r="F8" s="38" t="s">
        <v>251</v>
      </c>
      <c r="G8" s="84" t="s">
        <v>252</v>
      </c>
      <c r="H8" s="38" t="s">
        <v>253</v>
      </c>
      <c r="I8" s="84">
        <v>91642</v>
      </c>
      <c r="J8" s="38" t="s">
        <v>313</v>
      </c>
      <c r="K8" s="84">
        <v>91642</v>
      </c>
      <c r="L8" s="84" t="s">
        <v>255</v>
      </c>
      <c r="M8" s="38" t="s">
        <v>256</v>
      </c>
      <c r="N8" s="84">
        <v>154475</v>
      </c>
      <c r="O8" s="84" t="s">
        <v>314</v>
      </c>
      <c r="P8" s="84">
        <v>207574</v>
      </c>
      <c r="Q8" s="38" t="s">
        <v>315</v>
      </c>
      <c r="R8" s="38" t="s">
        <v>259</v>
      </c>
      <c r="S8" s="84" t="s">
        <v>316</v>
      </c>
      <c r="T8" s="84" t="s">
        <v>316</v>
      </c>
      <c r="U8" s="84" t="s">
        <v>317</v>
      </c>
      <c r="V8" s="84" t="s">
        <v>262</v>
      </c>
      <c r="W8" s="84">
        <v>0</v>
      </c>
      <c r="X8" s="38" t="s">
        <v>285</v>
      </c>
      <c r="Y8" s="84">
        <v>355476403</v>
      </c>
      <c r="Z8" s="38" t="s">
        <v>318</v>
      </c>
      <c r="AA8" s="108" t="s">
        <v>309</v>
      </c>
      <c r="AB8" s="84">
        <v>72000</v>
      </c>
      <c r="AC8" s="108" t="s">
        <v>319</v>
      </c>
      <c r="AD8" s="84">
        <v>24</v>
      </c>
      <c r="AE8" s="84" t="s">
        <v>320</v>
      </c>
      <c r="AF8" s="84" t="s">
        <v>321</v>
      </c>
      <c r="AG8" s="108" t="s">
        <v>322</v>
      </c>
      <c r="AH8" s="84" t="s">
        <v>323</v>
      </c>
      <c r="AI8" s="108" t="s">
        <v>324</v>
      </c>
      <c r="AJ8" s="84">
        <v>3840</v>
      </c>
      <c r="AK8" s="84">
        <v>3840</v>
      </c>
      <c r="AL8" s="108" t="s">
        <v>325</v>
      </c>
      <c r="AM8" s="84">
        <v>47066.13</v>
      </c>
      <c r="AN8" s="112">
        <v>18223.87</v>
      </c>
      <c r="AO8" s="112">
        <v>65290</v>
      </c>
      <c r="AP8" s="112">
        <v>24933.87</v>
      </c>
      <c r="AQ8" s="112">
        <v>2089.13</v>
      </c>
      <c r="AR8" s="112">
        <v>27023</v>
      </c>
      <c r="AS8" s="112">
        <v>24933.87</v>
      </c>
      <c r="AT8" s="112">
        <v>2089.13</v>
      </c>
      <c r="AU8" s="112">
        <v>27023</v>
      </c>
      <c r="AV8" s="84">
        <v>24</v>
      </c>
      <c r="AW8" s="84">
        <v>187</v>
      </c>
      <c r="AX8" s="84" t="s">
        <v>273</v>
      </c>
      <c r="AY8" s="108"/>
      <c r="AZ8" s="84"/>
      <c r="BA8" s="84" t="s">
        <v>274</v>
      </c>
      <c r="BB8" s="84" t="s">
        <v>145</v>
      </c>
      <c r="BC8" s="84"/>
      <c r="BD8" s="108"/>
      <c r="BE8" s="84">
        <v>0</v>
      </c>
      <c r="BF8" s="38" t="s">
        <v>316</v>
      </c>
      <c r="BG8" s="84" t="s">
        <v>326</v>
      </c>
      <c r="BH8" s="114" t="s">
        <v>276</v>
      </c>
      <c r="BI8" s="38" t="s">
        <v>110</v>
      </c>
      <c r="BJ8" s="85">
        <v>46091</v>
      </c>
      <c r="BK8" s="84"/>
      <c r="BL8" s="38" t="s">
        <v>115</v>
      </c>
      <c r="BM8" s="115" t="s">
        <v>120</v>
      </c>
      <c r="BN8" s="116" t="s">
        <v>201</v>
      </c>
      <c r="BO8" s="84" t="s">
        <v>246</v>
      </c>
      <c r="BP8" s="84">
        <v>0</v>
      </c>
      <c r="BQ8" s="117"/>
      <c r="BR8" s="118" t="s">
        <v>327</v>
      </c>
    </row>
    <row r="9" spans="1:70" s="113" customFormat="1" ht="15" hidden="1" customHeight="1" x14ac:dyDescent="0.35">
      <c r="A9" s="84">
        <v>5</v>
      </c>
      <c r="B9" s="38" t="s">
        <v>248</v>
      </c>
      <c r="C9" s="38" t="s">
        <v>249</v>
      </c>
      <c r="D9" s="38" t="s">
        <v>250</v>
      </c>
      <c r="E9" s="38" t="s">
        <v>251</v>
      </c>
      <c r="F9" s="38" t="s">
        <v>251</v>
      </c>
      <c r="G9" s="84" t="s">
        <v>252</v>
      </c>
      <c r="H9" s="38" t="s">
        <v>253</v>
      </c>
      <c r="I9" s="84">
        <v>91738</v>
      </c>
      <c r="J9" s="38" t="s">
        <v>328</v>
      </c>
      <c r="K9" s="84">
        <v>91738</v>
      </c>
      <c r="L9" s="84" t="s">
        <v>255</v>
      </c>
      <c r="M9" s="38" t="s">
        <v>256</v>
      </c>
      <c r="N9" s="84">
        <v>155253</v>
      </c>
      <c r="O9" s="84" t="s">
        <v>329</v>
      </c>
      <c r="P9" s="84">
        <v>584716</v>
      </c>
      <c r="Q9" s="38" t="s">
        <v>330</v>
      </c>
      <c r="R9" s="38" t="s">
        <v>259</v>
      </c>
      <c r="S9" s="84" t="s">
        <v>331</v>
      </c>
      <c r="T9" s="84" t="s">
        <v>331</v>
      </c>
      <c r="U9" s="84" t="s">
        <v>284</v>
      </c>
      <c r="V9" s="84" t="s">
        <v>262</v>
      </c>
      <c r="W9" s="84">
        <v>0</v>
      </c>
      <c r="X9" s="38" t="s">
        <v>285</v>
      </c>
      <c r="Y9" s="84">
        <v>356173859</v>
      </c>
      <c r="Z9" s="38" t="s">
        <v>332</v>
      </c>
      <c r="AA9" s="108" t="s">
        <v>333</v>
      </c>
      <c r="AB9" s="84">
        <v>65000</v>
      </c>
      <c r="AC9" s="108" t="s">
        <v>334</v>
      </c>
      <c r="AD9" s="84">
        <v>24</v>
      </c>
      <c r="AE9" s="84" t="s">
        <v>289</v>
      </c>
      <c r="AF9" s="84" t="s">
        <v>335</v>
      </c>
      <c r="AG9" s="108" t="s">
        <v>336</v>
      </c>
      <c r="AH9" s="84" t="s">
        <v>270</v>
      </c>
      <c r="AI9" s="108" t="s">
        <v>337</v>
      </c>
      <c r="AJ9" s="84">
        <v>3470</v>
      </c>
      <c r="AK9" s="84">
        <v>3470</v>
      </c>
      <c r="AL9" s="108" t="s">
        <v>338</v>
      </c>
      <c r="AM9" s="84">
        <v>39804.25</v>
      </c>
      <c r="AN9" s="112">
        <v>16775.75</v>
      </c>
      <c r="AO9" s="112">
        <v>56580</v>
      </c>
      <c r="AP9" s="112">
        <v>25195.75</v>
      </c>
      <c r="AQ9" s="112">
        <v>2008.25</v>
      </c>
      <c r="AR9" s="112">
        <v>27204</v>
      </c>
      <c r="AS9" s="112">
        <v>21315.24</v>
      </c>
      <c r="AT9" s="112">
        <v>1914.76</v>
      </c>
      <c r="AU9" s="112">
        <v>23230</v>
      </c>
      <c r="AV9" s="84">
        <v>23</v>
      </c>
      <c r="AW9" s="84">
        <v>188</v>
      </c>
      <c r="AX9" s="84" t="s">
        <v>273</v>
      </c>
      <c r="AY9" s="108"/>
      <c r="AZ9" s="84"/>
      <c r="BA9" s="84" t="s">
        <v>274</v>
      </c>
      <c r="BB9" s="84" t="s">
        <v>145</v>
      </c>
      <c r="BC9" s="84"/>
      <c r="BD9" s="108"/>
      <c r="BE9" s="84">
        <v>0</v>
      </c>
      <c r="BF9" s="38" t="s">
        <v>331</v>
      </c>
      <c r="BG9" s="84" t="s">
        <v>339</v>
      </c>
      <c r="BH9" s="114" t="s">
        <v>276</v>
      </c>
      <c r="BI9" s="38" t="s">
        <v>110</v>
      </c>
      <c r="BJ9" s="85">
        <v>46091</v>
      </c>
      <c r="BK9" s="84"/>
      <c r="BL9" s="38" t="s">
        <v>114</v>
      </c>
      <c r="BM9" s="115" t="s">
        <v>119</v>
      </c>
      <c r="BN9" s="116" t="s">
        <v>200</v>
      </c>
      <c r="BO9" s="84" t="s">
        <v>246</v>
      </c>
      <c r="BP9" s="84">
        <v>0</v>
      </c>
      <c r="BQ9" s="117"/>
      <c r="BR9" s="118" t="s">
        <v>340</v>
      </c>
    </row>
    <row r="10" spans="1:70" s="113" customFormat="1" ht="15" hidden="1" customHeight="1" x14ac:dyDescent="0.35">
      <c r="A10" s="84">
        <v>6</v>
      </c>
      <c r="B10" s="38" t="s">
        <v>248</v>
      </c>
      <c r="C10" s="38" t="s">
        <v>249</v>
      </c>
      <c r="D10" s="38" t="s">
        <v>250</v>
      </c>
      <c r="E10" s="38" t="s">
        <v>251</v>
      </c>
      <c r="F10" s="38" t="s">
        <v>251</v>
      </c>
      <c r="G10" s="84" t="s">
        <v>252</v>
      </c>
      <c r="H10" s="38" t="s">
        <v>253</v>
      </c>
      <c r="I10" s="84">
        <v>91738</v>
      </c>
      <c r="J10" s="38" t="s">
        <v>328</v>
      </c>
      <c r="K10" s="84">
        <v>91738</v>
      </c>
      <c r="L10" s="84" t="s">
        <v>255</v>
      </c>
      <c r="M10" s="38" t="s">
        <v>256</v>
      </c>
      <c r="N10" s="84">
        <v>155253</v>
      </c>
      <c r="O10" s="84" t="s">
        <v>329</v>
      </c>
      <c r="P10" s="84">
        <v>208531</v>
      </c>
      <c r="Q10" s="38" t="s">
        <v>341</v>
      </c>
      <c r="R10" s="38" t="s">
        <v>259</v>
      </c>
      <c r="S10" s="84" t="s">
        <v>342</v>
      </c>
      <c r="T10" s="84" t="s">
        <v>342</v>
      </c>
      <c r="U10" s="84" t="s">
        <v>284</v>
      </c>
      <c r="V10" s="84" t="s">
        <v>262</v>
      </c>
      <c r="W10" s="84">
        <v>0</v>
      </c>
      <c r="X10" s="38" t="s">
        <v>285</v>
      </c>
      <c r="Y10" s="84">
        <v>356230955</v>
      </c>
      <c r="Z10" s="38" t="s">
        <v>343</v>
      </c>
      <c r="AA10" s="108" t="s">
        <v>344</v>
      </c>
      <c r="AB10" s="84">
        <v>62000</v>
      </c>
      <c r="AC10" s="108" t="s">
        <v>334</v>
      </c>
      <c r="AD10" s="84">
        <v>24</v>
      </c>
      <c r="AE10" s="84" t="s">
        <v>289</v>
      </c>
      <c r="AF10" s="84" t="s">
        <v>345</v>
      </c>
      <c r="AG10" s="108" t="s">
        <v>346</v>
      </c>
      <c r="AH10" s="84" t="s">
        <v>270</v>
      </c>
      <c r="AI10" s="108" t="s">
        <v>337</v>
      </c>
      <c r="AJ10" s="84">
        <v>3310</v>
      </c>
      <c r="AK10" s="84">
        <v>3310</v>
      </c>
      <c r="AL10" s="108" t="s">
        <v>325</v>
      </c>
      <c r="AM10" s="84">
        <v>49790.080000000002</v>
      </c>
      <c r="AN10" s="112">
        <v>17310.919999999998</v>
      </c>
      <c r="AO10" s="112">
        <v>67101</v>
      </c>
      <c r="AP10" s="112">
        <v>12209.92</v>
      </c>
      <c r="AQ10" s="112">
        <v>400.08</v>
      </c>
      <c r="AR10" s="112">
        <v>12610</v>
      </c>
      <c r="AS10" s="112">
        <v>8712.9500000000007</v>
      </c>
      <c r="AT10" s="112">
        <v>316.05</v>
      </c>
      <c r="AU10" s="112">
        <v>9029</v>
      </c>
      <c r="AV10" s="84">
        <v>23</v>
      </c>
      <c r="AW10" s="84">
        <v>62</v>
      </c>
      <c r="AX10" s="84" t="s">
        <v>347</v>
      </c>
      <c r="AY10" s="108"/>
      <c r="AZ10" s="84"/>
      <c r="BA10" s="84" t="s">
        <v>274</v>
      </c>
      <c r="BB10" s="84" t="s">
        <v>145</v>
      </c>
      <c r="BC10" s="84"/>
      <c r="BD10" s="108"/>
      <c r="BE10" s="84">
        <v>0</v>
      </c>
      <c r="BF10" s="38" t="s">
        <v>342</v>
      </c>
      <c r="BG10" s="84" t="s">
        <v>348</v>
      </c>
      <c r="BH10" s="114" t="s">
        <v>276</v>
      </c>
      <c r="BI10" s="38" t="s">
        <v>110</v>
      </c>
      <c r="BJ10" s="85">
        <v>46091</v>
      </c>
      <c r="BK10" s="84"/>
      <c r="BL10" s="38" t="s">
        <v>115</v>
      </c>
      <c r="BM10" s="115" t="s">
        <v>120</v>
      </c>
      <c r="BN10" s="116" t="s">
        <v>201</v>
      </c>
      <c r="BO10" s="84" t="s">
        <v>246</v>
      </c>
      <c r="BP10" s="84">
        <v>0</v>
      </c>
      <c r="BQ10" s="117"/>
      <c r="BR10" s="118" t="s">
        <v>327</v>
      </c>
    </row>
    <row r="11" spans="1:70" s="113" customFormat="1" ht="15" hidden="1" customHeight="1" x14ac:dyDescent="0.35">
      <c r="A11" s="84">
        <v>7</v>
      </c>
      <c r="B11" s="38" t="s">
        <v>248</v>
      </c>
      <c r="C11" s="38" t="s">
        <v>249</v>
      </c>
      <c r="D11" s="38" t="s">
        <v>250</v>
      </c>
      <c r="E11" s="38" t="s">
        <v>251</v>
      </c>
      <c r="F11" s="38" t="s">
        <v>251</v>
      </c>
      <c r="G11" s="84" t="s">
        <v>252</v>
      </c>
      <c r="H11" s="38" t="s">
        <v>253</v>
      </c>
      <c r="I11" s="84">
        <v>92362</v>
      </c>
      <c r="J11" s="38" t="s">
        <v>349</v>
      </c>
      <c r="K11" s="84">
        <v>92362</v>
      </c>
      <c r="L11" s="84" t="s">
        <v>350</v>
      </c>
      <c r="M11" s="38" t="s">
        <v>351</v>
      </c>
      <c r="N11" s="84">
        <v>154529</v>
      </c>
      <c r="O11" s="84" t="s">
        <v>352</v>
      </c>
      <c r="P11" s="84">
        <v>207634</v>
      </c>
      <c r="Q11" s="38" t="s">
        <v>353</v>
      </c>
      <c r="R11" s="38" t="s">
        <v>259</v>
      </c>
      <c r="S11" s="84" t="s">
        <v>354</v>
      </c>
      <c r="T11" s="84" t="s">
        <v>354</v>
      </c>
      <c r="U11" s="84" t="s">
        <v>261</v>
      </c>
      <c r="V11" s="84" t="s">
        <v>262</v>
      </c>
      <c r="W11" s="84">
        <v>0</v>
      </c>
      <c r="X11" s="38" t="s">
        <v>285</v>
      </c>
      <c r="Y11" s="84">
        <v>356246612</v>
      </c>
      <c r="Z11" s="38" t="s">
        <v>355</v>
      </c>
      <c r="AA11" s="108" t="s">
        <v>344</v>
      </c>
      <c r="AB11" s="84">
        <v>62000</v>
      </c>
      <c r="AC11" s="108" t="s">
        <v>356</v>
      </c>
      <c r="AD11" s="84">
        <v>24</v>
      </c>
      <c r="AE11" s="84" t="s">
        <v>357</v>
      </c>
      <c r="AF11" s="84" t="s">
        <v>358</v>
      </c>
      <c r="AG11" s="108" t="s">
        <v>359</v>
      </c>
      <c r="AH11" s="84" t="s">
        <v>308</v>
      </c>
      <c r="AI11" s="108" t="s">
        <v>337</v>
      </c>
      <c r="AJ11" s="84">
        <v>3310</v>
      </c>
      <c r="AK11" s="84">
        <v>3310</v>
      </c>
      <c r="AL11" s="108" t="s">
        <v>360</v>
      </c>
      <c r="AM11" s="84">
        <v>38273.75</v>
      </c>
      <c r="AN11" s="112">
        <v>15824.25</v>
      </c>
      <c r="AO11" s="112">
        <v>54098</v>
      </c>
      <c r="AP11" s="112">
        <v>23726.25</v>
      </c>
      <c r="AQ11" s="112">
        <v>1886.75</v>
      </c>
      <c r="AR11" s="112">
        <v>25613</v>
      </c>
      <c r="AS11" s="112">
        <v>20229.28</v>
      </c>
      <c r="AT11" s="112">
        <v>1802.72</v>
      </c>
      <c r="AU11" s="112">
        <v>22032</v>
      </c>
      <c r="AV11" s="84">
        <v>23</v>
      </c>
      <c r="AW11" s="84">
        <v>188</v>
      </c>
      <c r="AX11" s="84" t="s">
        <v>273</v>
      </c>
      <c r="AY11" s="108"/>
      <c r="AZ11" s="84"/>
      <c r="BA11" s="84" t="s">
        <v>274</v>
      </c>
      <c r="BB11" s="84" t="s">
        <v>145</v>
      </c>
      <c r="BC11" s="84"/>
      <c r="BD11" s="108"/>
      <c r="BE11" s="84">
        <v>0</v>
      </c>
      <c r="BF11" s="38" t="s">
        <v>354</v>
      </c>
      <c r="BG11" s="84" t="s">
        <v>361</v>
      </c>
      <c r="BH11" s="114" t="s">
        <v>276</v>
      </c>
      <c r="BI11" s="38" t="s">
        <v>110</v>
      </c>
      <c r="BJ11" s="85">
        <v>46091</v>
      </c>
      <c r="BK11" s="84"/>
      <c r="BL11" s="38" t="s">
        <v>115</v>
      </c>
      <c r="BM11" s="115" t="s">
        <v>130</v>
      </c>
      <c r="BN11" s="116" t="s">
        <v>201</v>
      </c>
      <c r="BO11" s="84" t="s">
        <v>246</v>
      </c>
      <c r="BP11" s="84">
        <v>0</v>
      </c>
      <c r="BQ11" s="117"/>
      <c r="BR11" s="118" t="s">
        <v>277</v>
      </c>
    </row>
    <row r="12" spans="1:70" s="113" customFormat="1" ht="15" hidden="1" customHeight="1" x14ac:dyDescent="0.35">
      <c r="A12" s="84">
        <v>8</v>
      </c>
      <c r="B12" s="38" t="s">
        <v>248</v>
      </c>
      <c r="C12" s="38" t="s">
        <v>249</v>
      </c>
      <c r="D12" s="38" t="s">
        <v>250</v>
      </c>
      <c r="E12" s="38" t="s">
        <v>251</v>
      </c>
      <c r="F12" s="38" t="s">
        <v>251</v>
      </c>
      <c r="G12" s="84" t="s">
        <v>252</v>
      </c>
      <c r="H12" s="38" t="s">
        <v>253</v>
      </c>
      <c r="I12" s="84">
        <v>92448</v>
      </c>
      <c r="J12" s="38" t="s">
        <v>297</v>
      </c>
      <c r="K12" s="84">
        <v>92448</v>
      </c>
      <c r="L12" s="84" t="s">
        <v>255</v>
      </c>
      <c r="M12" s="38" t="s">
        <v>256</v>
      </c>
      <c r="N12" s="84">
        <v>154715</v>
      </c>
      <c r="O12" s="84" t="s">
        <v>298</v>
      </c>
      <c r="P12" s="84">
        <v>207883</v>
      </c>
      <c r="Q12" s="38" t="s">
        <v>299</v>
      </c>
      <c r="R12" s="38" t="s">
        <v>259</v>
      </c>
      <c r="S12" s="84" t="s">
        <v>362</v>
      </c>
      <c r="T12" s="84" t="s">
        <v>362</v>
      </c>
      <c r="U12" s="84" t="s">
        <v>363</v>
      </c>
      <c r="V12" s="84" t="s">
        <v>262</v>
      </c>
      <c r="W12" s="84">
        <v>0</v>
      </c>
      <c r="X12" s="38" t="s">
        <v>285</v>
      </c>
      <c r="Y12" s="84">
        <v>356256271</v>
      </c>
      <c r="Z12" s="38" t="s">
        <v>364</v>
      </c>
      <c r="AA12" s="108" t="s">
        <v>344</v>
      </c>
      <c r="AB12" s="84">
        <v>73000</v>
      </c>
      <c r="AC12" s="108" t="s">
        <v>304</v>
      </c>
      <c r="AD12" s="84">
        <v>24</v>
      </c>
      <c r="AE12" s="84" t="s">
        <v>305</v>
      </c>
      <c r="AF12" s="84" t="s">
        <v>365</v>
      </c>
      <c r="AG12" s="108" t="s">
        <v>366</v>
      </c>
      <c r="AH12" s="84" t="s">
        <v>308</v>
      </c>
      <c r="AI12" s="108" t="s">
        <v>367</v>
      </c>
      <c r="AJ12" s="84">
        <v>3900</v>
      </c>
      <c r="AK12" s="84">
        <v>3900</v>
      </c>
      <c r="AL12" s="108" t="s">
        <v>368</v>
      </c>
      <c r="AM12" s="84">
        <v>61539.39</v>
      </c>
      <c r="AN12" s="112">
        <v>20360.61</v>
      </c>
      <c r="AO12" s="112">
        <v>81900</v>
      </c>
      <c r="AP12" s="112">
        <v>11460.61</v>
      </c>
      <c r="AQ12" s="112">
        <v>466.39</v>
      </c>
      <c r="AR12" s="112">
        <v>11927</v>
      </c>
      <c r="AS12" s="112">
        <v>7431</v>
      </c>
      <c r="AT12" s="112">
        <v>369</v>
      </c>
      <c r="AU12" s="112">
        <v>7800</v>
      </c>
      <c r="AV12" s="84">
        <v>23</v>
      </c>
      <c r="AW12" s="84">
        <v>35</v>
      </c>
      <c r="AX12" s="84" t="s">
        <v>369</v>
      </c>
      <c r="AY12" s="108"/>
      <c r="AZ12" s="84"/>
      <c r="BA12" s="84" t="s">
        <v>274</v>
      </c>
      <c r="BB12" s="84" t="s">
        <v>145</v>
      </c>
      <c r="BC12" s="84"/>
      <c r="BD12" s="108"/>
      <c r="BE12" s="84">
        <v>0</v>
      </c>
      <c r="BF12" s="38" t="s">
        <v>362</v>
      </c>
      <c r="BG12" s="84" t="s">
        <v>370</v>
      </c>
      <c r="BH12" s="114" t="s">
        <v>276</v>
      </c>
      <c r="BI12" s="38" t="s">
        <v>110</v>
      </c>
      <c r="BJ12" s="85">
        <v>46092</v>
      </c>
      <c r="BK12" s="84"/>
      <c r="BL12" s="38" t="s">
        <v>114</v>
      </c>
      <c r="BM12" s="115" t="s">
        <v>119</v>
      </c>
      <c r="BN12" s="116" t="s">
        <v>200</v>
      </c>
      <c r="BO12" s="84" t="s">
        <v>246</v>
      </c>
      <c r="BP12" s="84">
        <v>0</v>
      </c>
      <c r="BQ12" s="117"/>
      <c r="BR12" s="118" t="s">
        <v>312</v>
      </c>
    </row>
    <row r="13" spans="1:70" s="113" customFormat="1" ht="15" hidden="1" customHeight="1" x14ac:dyDescent="0.35">
      <c r="A13" s="84">
        <v>9</v>
      </c>
      <c r="B13" s="38" t="s">
        <v>248</v>
      </c>
      <c r="C13" s="38" t="s">
        <v>249</v>
      </c>
      <c r="D13" s="38" t="s">
        <v>250</v>
      </c>
      <c r="E13" s="38" t="s">
        <v>251</v>
      </c>
      <c r="F13" s="38" t="s">
        <v>251</v>
      </c>
      <c r="G13" s="84" t="s">
        <v>252</v>
      </c>
      <c r="H13" s="38" t="s">
        <v>253</v>
      </c>
      <c r="I13" s="84">
        <v>91683</v>
      </c>
      <c r="J13" s="38" t="s">
        <v>371</v>
      </c>
      <c r="K13" s="84">
        <v>91683</v>
      </c>
      <c r="L13" s="84" t="s">
        <v>279</v>
      </c>
      <c r="M13" s="38" t="s">
        <v>280</v>
      </c>
      <c r="N13" s="84">
        <v>153656</v>
      </c>
      <c r="O13" s="84" t="s">
        <v>372</v>
      </c>
      <c r="P13" s="84">
        <v>596108</v>
      </c>
      <c r="Q13" s="38" t="s">
        <v>373</v>
      </c>
      <c r="R13" s="38" t="s">
        <v>259</v>
      </c>
      <c r="S13" s="84" t="s">
        <v>374</v>
      </c>
      <c r="T13" s="84" t="s">
        <v>374</v>
      </c>
      <c r="U13" s="84" t="s">
        <v>363</v>
      </c>
      <c r="V13" s="84" t="s">
        <v>262</v>
      </c>
      <c r="W13" s="84">
        <v>0</v>
      </c>
      <c r="X13" s="38" t="s">
        <v>285</v>
      </c>
      <c r="Y13" s="84">
        <v>356636151</v>
      </c>
      <c r="Z13" s="38" t="s">
        <v>375</v>
      </c>
      <c r="AA13" s="108" t="s">
        <v>376</v>
      </c>
      <c r="AB13" s="84">
        <v>60000</v>
      </c>
      <c r="AC13" s="108" t="s">
        <v>288</v>
      </c>
      <c r="AD13" s="84">
        <v>24</v>
      </c>
      <c r="AE13" s="84" t="s">
        <v>357</v>
      </c>
      <c r="AF13" s="84" t="s">
        <v>377</v>
      </c>
      <c r="AG13" s="108" t="s">
        <v>378</v>
      </c>
      <c r="AH13" s="84" t="s">
        <v>308</v>
      </c>
      <c r="AI13" s="108" t="s">
        <v>379</v>
      </c>
      <c r="AJ13" s="84">
        <v>3200</v>
      </c>
      <c r="AK13" s="84">
        <v>3200</v>
      </c>
      <c r="AL13" s="108" t="s">
        <v>380</v>
      </c>
      <c r="AM13" s="84">
        <v>40364.07</v>
      </c>
      <c r="AN13" s="112">
        <v>16035.93</v>
      </c>
      <c r="AO13" s="112">
        <v>56400</v>
      </c>
      <c r="AP13" s="112">
        <v>19635.93</v>
      </c>
      <c r="AQ13" s="112">
        <v>1364.07</v>
      </c>
      <c r="AR13" s="112">
        <v>21000</v>
      </c>
      <c r="AS13" s="112">
        <v>12855.47</v>
      </c>
      <c r="AT13" s="112">
        <v>1144.53</v>
      </c>
      <c r="AU13" s="112">
        <v>14000</v>
      </c>
      <c r="AV13" s="84">
        <v>22</v>
      </c>
      <c r="AW13" s="84">
        <v>123</v>
      </c>
      <c r="AX13" s="84" t="s">
        <v>294</v>
      </c>
      <c r="AY13" s="108"/>
      <c r="AZ13" s="84"/>
      <c r="BA13" s="84" t="s">
        <v>274</v>
      </c>
      <c r="BB13" s="84" t="s">
        <v>145</v>
      </c>
      <c r="BC13" s="84"/>
      <c r="BD13" s="108"/>
      <c r="BE13" s="84">
        <v>0</v>
      </c>
      <c r="BF13" s="38" t="s">
        <v>374</v>
      </c>
      <c r="BG13" s="84" t="s">
        <v>381</v>
      </c>
      <c r="BH13" s="114" t="s">
        <v>276</v>
      </c>
      <c r="BI13" s="38" t="s">
        <v>110</v>
      </c>
      <c r="BJ13" s="85">
        <v>46091</v>
      </c>
      <c r="BK13" s="84"/>
      <c r="BL13" s="38" t="s">
        <v>115</v>
      </c>
      <c r="BM13" s="115" t="s">
        <v>130</v>
      </c>
      <c r="BN13" s="116" t="s">
        <v>201</v>
      </c>
      <c r="BO13" s="84" t="s">
        <v>246</v>
      </c>
      <c r="BP13" s="84">
        <v>0</v>
      </c>
      <c r="BQ13" s="117"/>
      <c r="BR13" s="118" t="s">
        <v>277</v>
      </c>
    </row>
    <row r="14" spans="1:70" s="113" customFormat="1" ht="15" hidden="1" customHeight="1" x14ac:dyDescent="0.35">
      <c r="A14" s="84">
        <v>10</v>
      </c>
      <c r="B14" s="38" t="s">
        <v>248</v>
      </c>
      <c r="C14" s="38" t="s">
        <v>249</v>
      </c>
      <c r="D14" s="38" t="s">
        <v>250</v>
      </c>
      <c r="E14" s="38" t="s">
        <v>251</v>
      </c>
      <c r="F14" s="38" t="s">
        <v>251</v>
      </c>
      <c r="G14" s="84" t="s">
        <v>252</v>
      </c>
      <c r="H14" s="38" t="s">
        <v>253</v>
      </c>
      <c r="I14" s="84">
        <v>91910</v>
      </c>
      <c r="J14" s="38" t="s">
        <v>382</v>
      </c>
      <c r="K14" s="84">
        <v>91910</v>
      </c>
      <c r="L14" s="84" t="s">
        <v>350</v>
      </c>
      <c r="M14" s="38" t="s">
        <v>351</v>
      </c>
      <c r="N14" s="84">
        <v>155038</v>
      </c>
      <c r="O14" s="84" t="s">
        <v>383</v>
      </c>
      <c r="P14" s="84">
        <v>208265</v>
      </c>
      <c r="Q14" s="38" t="s">
        <v>384</v>
      </c>
      <c r="R14" s="38" t="s">
        <v>259</v>
      </c>
      <c r="S14" s="84" t="s">
        <v>385</v>
      </c>
      <c r="T14" s="84" t="s">
        <v>385</v>
      </c>
      <c r="U14" s="84" t="s">
        <v>284</v>
      </c>
      <c r="V14" s="84" t="s">
        <v>262</v>
      </c>
      <c r="W14" s="84">
        <v>0</v>
      </c>
      <c r="X14" s="38" t="s">
        <v>285</v>
      </c>
      <c r="Y14" s="84">
        <v>356873802</v>
      </c>
      <c r="Z14" s="38" t="s">
        <v>386</v>
      </c>
      <c r="AA14" s="108" t="s">
        <v>387</v>
      </c>
      <c r="AB14" s="84">
        <v>63000</v>
      </c>
      <c r="AC14" s="108" t="s">
        <v>266</v>
      </c>
      <c r="AD14" s="84">
        <v>24</v>
      </c>
      <c r="AE14" s="84" t="s">
        <v>305</v>
      </c>
      <c r="AF14" s="84" t="s">
        <v>388</v>
      </c>
      <c r="AG14" s="108" t="s">
        <v>389</v>
      </c>
      <c r="AH14" s="84" t="s">
        <v>308</v>
      </c>
      <c r="AI14" s="108" t="s">
        <v>390</v>
      </c>
      <c r="AJ14" s="84">
        <v>3360</v>
      </c>
      <c r="AK14" s="84">
        <v>3360</v>
      </c>
      <c r="AL14" s="108" t="s">
        <v>391</v>
      </c>
      <c r="AM14" s="84">
        <v>35918.980000000003</v>
      </c>
      <c r="AN14" s="112">
        <v>14781.02</v>
      </c>
      <c r="AO14" s="112">
        <v>50700</v>
      </c>
      <c r="AP14" s="112">
        <v>27081.02</v>
      </c>
      <c r="AQ14" s="112">
        <v>2549.98</v>
      </c>
      <c r="AR14" s="112">
        <v>29631</v>
      </c>
      <c r="AS14" s="112">
        <v>17681.009999999998</v>
      </c>
      <c r="AT14" s="112">
        <v>2178.9899999999998</v>
      </c>
      <c r="AU14" s="112">
        <v>19860</v>
      </c>
      <c r="AV14" s="84">
        <v>21</v>
      </c>
      <c r="AW14" s="84">
        <v>157</v>
      </c>
      <c r="AX14" s="84" t="s">
        <v>392</v>
      </c>
      <c r="AY14" s="108"/>
      <c r="AZ14" s="84"/>
      <c r="BA14" s="84" t="s">
        <v>274</v>
      </c>
      <c r="BB14" s="84" t="s">
        <v>145</v>
      </c>
      <c r="BC14" s="84"/>
      <c r="BD14" s="108"/>
      <c r="BE14" s="84">
        <v>0</v>
      </c>
      <c r="BF14" s="38" t="s">
        <v>385</v>
      </c>
      <c r="BG14" s="84" t="s">
        <v>393</v>
      </c>
      <c r="BH14" s="114" t="s">
        <v>276</v>
      </c>
      <c r="BI14" s="38" t="s">
        <v>110</v>
      </c>
      <c r="BJ14" s="85">
        <v>46092</v>
      </c>
      <c r="BK14" s="84"/>
      <c r="BL14" s="38" t="s">
        <v>114</v>
      </c>
      <c r="BM14" s="115" t="s">
        <v>119</v>
      </c>
      <c r="BN14" s="116" t="s">
        <v>200</v>
      </c>
      <c r="BO14" s="84" t="s">
        <v>246</v>
      </c>
      <c r="BP14" s="84">
        <v>0</v>
      </c>
      <c r="BQ14" s="117"/>
      <c r="BR14" s="118" t="s">
        <v>434</v>
      </c>
    </row>
    <row r="15" spans="1:70" s="113" customFormat="1" ht="15" customHeight="1" x14ac:dyDescent="0.35">
      <c r="A15" s="84">
        <v>11</v>
      </c>
      <c r="B15" s="38" t="s">
        <v>248</v>
      </c>
      <c r="C15" s="38" t="s">
        <v>249</v>
      </c>
      <c r="D15" s="38" t="s">
        <v>250</v>
      </c>
      <c r="E15" s="38" t="s">
        <v>251</v>
      </c>
      <c r="F15" s="38" t="s">
        <v>251</v>
      </c>
      <c r="G15" s="84" t="s">
        <v>252</v>
      </c>
      <c r="H15" s="38" t="s">
        <v>253</v>
      </c>
      <c r="I15" s="84">
        <v>91694</v>
      </c>
      <c r="J15" s="38" t="s">
        <v>395</v>
      </c>
      <c r="K15" s="84">
        <v>91694</v>
      </c>
      <c r="L15" s="84" t="s">
        <v>255</v>
      </c>
      <c r="M15" s="38" t="s">
        <v>256</v>
      </c>
      <c r="N15" s="84">
        <v>153454</v>
      </c>
      <c r="O15" s="84" t="s">
        <v>396</v>
      </c>
      <c r="P15" s="84">
        <v>209207</v>
      </c>
      <c r="Q15" s="38" t="s">
        <v>397</v>
      </c>
      <c r="R15" s="38" t="s">
        <v>259</v>
      </c>
      <c r="S15" s="84" t="s">
        <v>398</v>
      </c>
      <c r="T15" s="84" t="s">
        <v>398</v>
      </c>
      <c r="U15" s="84" t="s">
        <v>284</v>
      </c>
      <c r="V15" s="84" t="s">
        <v>399</v>
      </c>
      <c r="W15" s="84">
        <v>541</v>
      </c>
      <c r="X15" s="38" t="s">
        <v>400</v>
      </c>
      <c r="Y15" s="84">
        <v>351285017</v>
      </c>
      <c r="Z15" s="38" t="s">
        <v>401</v>
      </c>
      <c r="AA15" s="108" t="s">
        <v>402</v>
      </c>
      <c r="AB15" s="84">
        <v>73266</v>
      </c>
      <c r="AC15" s="108" t="s">
        <v>403</v>
      </c>
      <c r="AD15" s="84">
        <v>24</v>
      </c>
      <c r="AE15" s="84" t="s">
        <v>404</v>
      </c>
      <c r="AF15" s="84" t="s">
        <v>405</v>
      </c>
      <c r="AG15" s="108" t="s">
        <v>406</v>
      </c>
      <c r="AH15" s="84" t="s">
        <v>308</v>
      </c>
      <c r="AI15" s="108" t="s">
        <v>407</v>
      </c>
      <c r="AJ15" s="84">
        <v>3642</v>
      </c>
      <c r="AK15" s="84">
        <v>3950</v>
      </c>
      <c r="AL15" s="108" t="s">
        <v>408</v>
      </c>
      <c r="AM15" s="84">
        <v>65595.240000000005</v>
      </c>
      <c r="AN15" s="112">
        <v>21016.76</v>
      </c>
      <c r="AO15" s="112">
        <v>86612</v>
      </c>
      <c r="AP15" s="112">
        <v>7670.76</v>
      </c>
      <c r="AQ15" s="112">
        <v>209.24</v>
      </c>
      <c r="AR15" s="112">
        <v>7880</v>
      </c>
      <c r="AS15" s="112">
        <v>7670.76</v>
      </c>
      <c r="AT15" s="112">
        <v>209.24</v>
      </c>
      <c r="AU15" s="112">
        <v>7880</v>
      </c>
      <c r="AV15" s="84">
        <v>35</v>
      </c>
      <c r="AW15" s="84">
        <v>369</v>
      </c>
      <c r="AX15" s="84" t="s">
        <v>273</v>
      </c>
      <c r="AY15" s="108"/>
      <c r="AZ15" s="84"/>
      <c r="BA15" s="84" t="s">
        <v>274</v>
      </c>
      <c r="BB15" s="84"/>
      <c r="BC15" s="84"/>
      <c r="BD15" s="108" t="s">
        <v>409</v>
      </c>
      <c r="BE15" s="84">
        <v>73266</v>
      </c>
      <c r="BF15" s="38" t="s">
        <v>398</v>
      </c>
      <c r="BG15" s="84" t="s">
        <v>410</v>
      </c>
      <c r="BH15" s="114" t="s">
        <v>394</v>
      </c>
      <c r="BI15" s="38" t="s">
        <v>110</v>
      </c>
      <c r="BJ15" s="85">
        <v>46032</v>
      </c>
      <c r="BK15" s="84"/>
      <c r="BL15" s="38" t="s">
        <v>115</v>
      </c>
      <c r="BM15" s="115" t="s">
        <v>120</v>
      </c>
      <c r="BN15" s="116" t="s">
        <v>200</v>
      </c>
      <c r="BO15" s="84" t="s">
        <v>245</v>
      </c>
      <c r="BP15" s="84">
        <v>11850</v>
      </c>
      <c r="BQ15" s="117" t="s">
        <v>202</v>
      </c>
      <c r="BR15" s="129" t="s">
        <v>435</v>
      </c>
    </row>
    <row r="16" spans="1:70" s="113" customFormat="1" ht="15" hidden="1"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2026-03-16T07:12:54Z</dcterms:modified>
</cp:coreProperties>
</file>