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00\"/>
    </mc:Choice>
  </mc:AlternateContent>
  <xr:revisionPtr revIDLastSave="0" documentId="13_ncr:1_{5A624156-12CF-4367-9A1F-14B6A4111C7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<sst xmlns="http://schemas.openxmlformats.org/spreadsheetml/2006/main" count="351" uniqueCount="292">
  <si>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</si>
  <si>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</si>
  <si>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</si>
  <si>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</si>
  <si>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</si>
  <si>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</si>
  <si>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</si>
  <si>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</si>
  <si>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</si>
  <si>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</si>
  <si>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</si>
  <si>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</si>
  <si>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</si>
  <si>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</si>
  <si>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</si>
  <si>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</si>
  <si>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</si>
  <si>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</si>
  <si>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</si>
  <si>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</si>
  <si>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</si>
  <si>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</si>
  <si>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</si>
  <si>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</si>
  <si>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</si>
  <si>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</si>
  <si>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</si>
  <si>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</si>
  <si>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</si>
  <si>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</si>
  <si>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</si>
  <si>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</si>
  <si>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</si>
  <si>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</si>
  <si>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</si>
  <si>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</si>
  <si>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</si>
  <si>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</si>
  <si>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</si>
  <si>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</si>
  <si>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</si>
  <si>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</si>
  <si>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</si>
  <si>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</si>
  <si>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</si>
  <si>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</si>
  <si>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</si>
  <si>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</si>
  <si>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</si>
  <si>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</si>
  <si>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</si>
  <si>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</si>
  <si>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</si>
  <si>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</si>
  <si>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</si>
  <si>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</si>
  <si>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</si>
  <si>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</si>
  <si>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</si>
  <si>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</si>
  <si>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</si>
  <si>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</si>
  <si>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</si>
  <si>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</si>
  <si>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</si>
  <si>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</si>
  <si>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</si>
  <si>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</si>
  <si>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</si>
  <si>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</si>
  <si>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</si>
  <si>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</si>
  <si>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</si>
  <si>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</si>
  <si>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</si>
  <si>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</si>
  <si>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</si>
  <si>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</si>
  <si>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</si>
  <si>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</si>
  <si>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</si>
  <si>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</si>
  <si>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</si>
  <si>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</si>
  <si>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</si>
  <si>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</si>
  <si>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</si>
  <si>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</si>
  <si>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</si>
  <si>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</si>
  <si>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</si>
  <si>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</si>
  <si>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</si>
  <si>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</si>
  <si>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</si>
  <si>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</si>
  <si>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</si>
  <si>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</si>
  <si>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</si>
  <si>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</si>
  <si>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</si>
  <si>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</si>
  <si>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</si>
  <si>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</si>
  <si>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</si>
  <si>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</si>
  <si>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</si>
  <si>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</si>
  <si>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</si>
  <si>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</si>
  <si>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</si>
  <si>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</si>
  <si>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</si>
  <si>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</si>
  <si>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</si>
  <si>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</si>
  <si>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</si>
  <si>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</si>
  <si>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</si>
  <si>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</si>
  <si>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</si>
  <si>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</si>
  <si>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</si>
  <si>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</si>
  <si>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</si>
  <si>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</si>
  <si>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</si>
  <si>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</si>
  <si>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</si>
  <si>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</si>
  <si>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</si>
  <si>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</si>
  <si>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</si>
  <si>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</si>
  <si>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</si>
  <si>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</si>
  <si>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</si>
  <si>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</si>
  <si>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</si>
  <si>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</si>
  <si>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</si>
  <si>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</si>
  <si>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</si>
  <si>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</si>
  <si>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</si>
  <si>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</si>
  <si>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</si>
  <si>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</si>
  <si>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</si>
  <si>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</si>
  <si>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</si>
  <si>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</si>
  <si>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</si>
  <si>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</si>
  <si>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</si>
  <si>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</si>
  <si>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</si>
  <si>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</si>
  <si>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</si>
  <si>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</si>
  <si>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</si>
  <si>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</si>
  <si>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</si>
  <si>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</si>
  <si>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</si>
  <si>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</si>
  <si>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</si>
  <si>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</si>
  <si>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</si>
  <si>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</si>
  <si>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</si>
  <si>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</si>
  <si>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</si>
  <si>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</si>
  <si>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</si>
  <si>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</si>
  <si>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</si>
  <si>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</si>
  <si>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</si>
  <si>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</si>
  <si>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</si>
  <si>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</si>
  <si>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</si>
  <si>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</si>
  <si>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</si>
  <si>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</si>
  <si>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</si>
  <si>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</si>
  <si>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</si>
  <si>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</si>
  <si>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</si>
  <si>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</si>
  <si>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</si>
  <si>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</si>
  <si>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</si>
  <si>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</si>
  <si>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</si>
  <si>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</si>
  <si>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</si>
  <si>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</si>
  <si>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</si>
  <si>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</si>
  <si>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</si>
  <si>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</si>
  <si>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</si>
  <si>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</si>
  <si>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</si>
  <si>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</si>
  <si>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</si>
  <si>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</si>
  <si>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</si>
  <si>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</si>
  <si>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</si>
  <si>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</si>
  <si>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</si>
  <si>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</si>
  <si>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</si>
  <si>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</si>
  <si>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</si>
  <si>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</si>
  <si>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</si>
  <si>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</si>
  <si>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</si>
  <si>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</si>
  <si>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</si>
  <si>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</si>
  <si>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</si>
  <si>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</si>
  <si>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</si>
  <si>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</si>
  <si>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</si>
  <si>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</si>
  <si>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</si>
  <si>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</si>
  <si>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</si>
  <si>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</si>
  <si>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</si>
  <si>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</si>
  <si>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</si>
  <si>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</si>
  <si>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</si>
  <si>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</si>
  <si>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</si>
  <si>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</si>
  <si>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</si>
  <si>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</si>
  <si>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</si>
  <si>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</si>
  <si>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</si>
  <si>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</si>
  <si>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Aurangabad (BH)</t>
  </si>
  <si>
    <t>Goh</t>
  </si>
  <si>
    <t>BH3946</t>
  </si>
  <si>
    <t>Aurangabad ( BH)</t>
  </si>
  <si>
    <t>Kathaha</t>
  </si>
  <si>
    <t>SF0086542</t>
  </si>
  <si>
    <t>Rajesh Kumar</t>
  </si>
  <si>
    <t>623020 C3</t>
  </si>
  <si>
    <t>623020 C3 Katha1</t>
  </si>
  <si>
    <t>Chetana</t>
  </si>
  <si>
    <t>SSF4420288</t>
  </si>
  <si>
    <t>OBC</t>
  </si>
  <si>
    <t>HINDU</t>
  </si>
  <si>
    <t>Agriculture &amp; Farming</t>
  </si>
  <si>
    <t>SANGITA DEVI</t>
  </si>
  <si>
    <t>29-Aug-2023</t>
  </si>
  <si>
    <t>04</t>
  </si>
  <si>
    <t>1</t>
  </si>
  <si>
    <t>2.36 Yrs</t>
  </si>
  <si>
    <t>29 Aug 2023</t>
  </si>
  <si>
    <t>&gt; 2 to 4 Years</t>
  </si>
  <si>
    <t>04-Oct-2023</t>
  </si>
  <si>
    <t>17-Apr-2025</t>
  </si>
  <si>
    <t>Open</t>
  </si>
  <si>
    <t>9608956275</t>
  </si>
  <si>
    <t>Alok Niranjan/SF0071249</t>
  </si>
  <si>
    <t>1.Staff Rnjay Kumar,Imp ID - SF0073262 collected amount 10000/- on dated-25/02/2025 and amount 600/ collected on dated.06/04/2025 through digital payments and amount 5300/ - also collected on dated.04/04/2025 in Cash mode but amount not posted in Fimo
2.Total Emi Amount 4480 Posted in fimo Account on dated 04/03/2025,17/04/2025 and Rest Amount-11420 still pending</t>
  </si>
  <si>
    <t>Ranjay Kumar</t>
  </si>
  <si>
    <t>SF0073262</t>
  </si>
  <si>
    <t>LO</t>
  </si>
  <si>
    <t>Staff Ranjay Kumar, Imp ID - SF0073262, collected amount 10000/- on dated 25-2-25, and amount  2240*2= 4480/- posted in Fimo account on dated 04-3-25, 17-04-25 and rest amount 5520/- still pending.</t>
  </si>
  <si>
    <t>Staff Ranjay Kumar, Emp Id-  Sf0073262 collected amount 600/- on dated- 6-4-25, which was not posted in FIMO account.</t>
  </si>
  <si>
    <t>Staff Ranjay Kumar, Emp Id-    SF0073262, collected amount 5300/- on dated - 4-4-25, which was not posted in FIMO account.</t>
  </si>
  <si>
    <t>CSS</t>
  </si>
  <si>
    <t>Shyam Narayan  Yadav/SF0032133</t>
  </si>
  <si>
    <t>Akash Kumar/SF0031337</t>
  </si>
  <si>
    <t>Ravi Kumar Ranjan/SFOO72744</t>
  </si>
  <si>
    <t>Saket Nath Thakur/SF0062081</t>
  </si>
  <si>
    <t>Completed-Report Submitted</t>
  </si>
  <si>
    <t>Terminated</t>
  </si>
  <si>
    <t xml:space="preserve">As per complaint raised by the borrower post verification it is observed that LO Ranjay Kumar/SF0073262 collected Rs. 15900/- from the borrower and inputted only Rs. 4480/- </t>
  </si>
  <si>
    <t>FN25-26-03400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</si>
</sst>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BH3946</v>
      </c>
      <c r="D5" s="63" t="str">
        <f>IF('Physical Cash at Safe'!D28="Yes", 'Physical Cash at Safe'!A4, 'Borrower Wise Details'!C5)</f>
        <v>Aurangabad ( BH)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Aurangabad (BH)</v>
      </c>
      <c r="G5" s="61">
        <v>45662</v>
      </c>
      <c r="H5" s="107" t="s">
        <v>283</v>
      </c>
      <c r="I5" s="61">
        <v>46029</v>
      </c>
      <c r="J5" s="74" t="str">
        <f>IF('Physical Cash at Safe'!D28="Yes",'Physical Cash at Safe'!E28,IF('Borrower Wise Details'!D5&lt;&gt;"",'Borrower Wise Details'!D5,""))</f>
        <v>FN25-26-03400</v>
      </c>
      <c r="K5" s="81">
        <v>1</v>
      </c>
      <c r="L5" s="82">
        <v>10000</v>
      </c>
      <c r="M5" s="82">
        <v>0</v>
      </c>
      <c r="N5" s="82" t="s">
        <v>284</v>
      </c>
      <c r="O5" s="82" t="s">
        <v>285</v>
      </c>
      <c r="P5" s="82" t="s">
        <v>286</v>
      </c>
      <c r="Q5" s="82" t="s">
        <v>287</v>
      </c>
      <c r="R5" s="75" t="str">
        <f>IF('Physical Cash at Safe'!$D$28="Yes", 'Physical Cash at Safe'!$A$28, IF('Borrower Wise Details'!F5&lt;&gt;"", 'Borrower Wise Details'!F5, ""))</f>
        <v>Ranjay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SF0073262</v>
      </c>
      <c r="U5" s="77" t="s">
        <v>289</v>
      </c>
      <c r="V5" s="61">
        <v>45814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46029</v>
      </c>
      <c r="AA5" s="61">
        <v>46029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6">
        <f>IF(AND(AC5="", AD5=""), "", IF(AD5="", AC5, AC5 - IF(ISNUMBER(AD5), AD5, 0)))</f>
        <v>11420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46123</v>
      </c>
      <c r="AH5" s="70" t="s">
        <v>290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BH3946</v>
      </c>
      <c r="C5" s="50" t="str">
        <f>IF('Fraud Investigation Report'!D5="", "", 'Fraud Investigation Report'!D5)</f>
        <v>Aurangabad ( BH)</v>
      </c>
      <c r="D5" s="68" t="str">
        <f>IF(OR('Fraud Investigation Report'!R5="", 'Fraud Investigation Report'!R5=0), "", 'Fraud Investigation Report'!R5)</f>
        <v>Ranjay Kumar</v>
      </c>
      <c r="E5" s="68" t="str">
        <f>IF(OR('Fraud Investigation Report'!T5="", 'Fraud Investigation Report'!T5=0), "", 'Fraud Investigation Report'!T5)</f>
        <v>SF0073262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15900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15900</v>
      </c>
      <c r="O5" s="69">
        <f>IF('Fraud Investigation Report'!AD5="", "", 'Fraud Investigation Report'!AD5)</f>
        <v>4480</v>
      </c>
      <c r="P5" s="126">
        <f>IF(AND(N5="", O5=""), "", IF(O5="", N5, N5 - IF(ISNUMBER(O5), O5, 0)))</f>
        <v>11420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39.9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6" sqref="Q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BH3946</v>
      </c>
      <c r="C5" s="119" t="str">
        <f>IF('Loan Outstanding Report'!$H$5="", "", 'Loan Outstanding Report'!$H$5)</f>
        <v>Aurangabad ( BH)</v>
      </c>
      <c r="D5" s="41" t="s">
        <v>291</v>
      </c>
      <c r="E5" s="65">
        <v>46027</v>
      </c>
      <c r="F5" s="38" t="s">
        <v>277</v>
      </c>
      <c r="G5" s="49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352748873</v>
      </c>
      <c r="M5" s="65" t="s">
        <v>265</v>
      </c>
      <c r="N5" s="124">
        <v>42000</v>
      </c>
      <c r="O5" s="124">
        <v>2240</v>
      </c>
      <c r="P5" s="121" t="s">
        <v>140</v>
      </c>
      <c r="Q5" s="80">
        <v>45713</v>
      </c>
      <c r="R5" s="124">
        <v>10000</v>
      </c>
      <c r="S5" s="124">
        <v>4480</v>
      </c>
      <c r="T5" s="124">
        <v>0</v>
      </c>
      <c r="U5" s="125">
        <f t="shared" ref="U5" si="0">IF(AND(ISBLANK(R5),ISBLANK(S5),ISBLANK(T5)),"",R5-(S5+T5))</f>
        <v>5520</v>
      </c>
      <c r="V5" s="117"/>
      <c r="W5" s="122" t="s">
        <v>280</v>
      </c>
    </row>
    <row r="6" spans="1:23" ht="24.9" customHeight="1" x14ac:dyDescent="0.3">
      <c r="A6" s="64">
        <v>2</v>
      </c>
      <c r="B6" s="60" t="str">
        <f>IF(J6&lt;&gt;"", $B$5, "")</f>
        <v>BH3946</v>
      </c>
      <c r="C6" s="119" t="str">
        <f>IF(J6&lt;&gt;"", $C$5, "")</f>
        <v>Aurangabad ( BH)</v>
      </c>
      <c r="D6" s="41" t="str">
        <f>IF(J6&lt;&gt;"", $D$5, "")</f>
        <v>FN25-26-03400</v>
      </c>
      <c r="E6" s="65">
        <v>46027</v>
      </c>
      <c r="F6" s="38" t="s">
        <v>277</v>
      </c>
      <c r="G6" s="49" t="s">
        <v>278</v>
      </c>
      <c r="H6" s="49" t="s">
        <v>279</v>
      </c>
      <c r="I6" s="120" t="s">
        <v>257</v>
      </c>
      <c r="J6" s="120" t="s">
        <v>260</v>
      </c>
      <c r="K6" s="120" t="s">
        <v>264</v>
      </c>
      <c r="L6" s="11">
        <v>352748873</v>
      </c>
      <c r="M6" s="65" t="s">
        <v>265</v>
      </c>
      <c r="N6" s="124">
        <v>42000</v>
      </c>
      <c r="O6" s="124">
        <v>2240</v>
      </c>
      <c r="P6" s="121" t="s">
        <v>140</v>
      </c>
      <c r="Q6" s="80">
        <v>45753</v>
      </c>
      <c r="R6" s="124">
        <v>600</v>
      </c>
      <c r="S6" s="124">
        <v>0</v>
      </c>
      <c r="T6" s="124">
        <v>0</v>
      </c>
      <c r="U6" s="125">
        <f t="shared" ref="U6:U69" si="1">IF(AND(ISBLANK(R6),ISBLANK(S6),ISBLANK(T6)),"",R6-(S6+T6))</f>
        <v>600</v>
      </c>
      <c r="V6" s="117"/>
      <c r="W6" s="122" t="s">
        <v>281</v>
      </c>
    </row>
    <row r="7" spans="1:23" ht="24.9" customHeight="1" x14ac:dyDescent="0.3">
      <c r="A7" s="64">
        <v>3</v>
      </c>
      <c r="B7" s="60" t="str">
        <f t="shared" ref="B7:B70" si="2">IF(J7&lt;&gt;"", $B$5, "")</f>
        <v>BH3946</v>
      </c>
      <c r="C7" s="119" t="str">
        <f t="shared" ref="C7:C70" si="3">IF(J7&lt;&gt;"", $C$5, "")</f>
        <v>Aurangabad ( BH)</v>
      </c>
      <c r="D7" s="41" t="str">
        <f t="shared" ref="D7:D70" si="4">IF(J7&lt;&gt;"", $D$5, "")</f>
        <v>FN25-26-03400</v>
      </c>
      <c r="E7" s="65">
        <v>46027</v>
      </c>
      <c r="F7" s="38" t="s">
        <v>277</v>
      </c>
      <c r="G7" s="49" t="s">
        <v>278</v>
      </c>
      <c r="H7" s="49" t="s">
        <v>279</v>
      </c>
      <c r="I7" s="120" t="s">
        <v>257</v>
      </c>
      <c r="J7" s="120" t="s">
        <v>260</v>
      </c>
      <c r="K7" s="120" t="s">
        <v>264</v>
      </c>
      <c r="L7" s="11">
        <v>352748873</v>
      </c>
      <c r="M7" s="65" t="s">
        <v>265</v>
      </c>
      <c r="N7" s="124">
        <v>42000</v>
      </c>
      <c r="O7" s="124">
        <v>2240</v>
      </c>
      <c r="P7" s="121" t="s">
        <v>140</v>
      </c>
      <c r="Q7" s="80">
        <v>45751</v>
      </c>
      <c r="R7" s="124">
        <v>5300</v>
      </c>
      <c r="S7" s="124">
        <v>0</v>
      </c>
      <c r="T7" s="124">
        <v>0</v>
      </c>
      <c r="U7" s="125">
        <f t="shared" si="1"/>
        <v>5300</v>
      </c>
      <c r="V7" s="117"/>
      <c r="W7" s="122" t="s">
        <v>282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G5" activePane="bottomRight" state="frozen"/>
      <selection pane="topRight" activeCell="Q1" sqref="Q1"/>
      <selection pane="bottomLeft" activeCell="A5" sqref="A5"/>
      <selection pane="bottomRight" activeCell="BJ16" sqref="BJ16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21038</v>
      </c>
      <c r="J5" s="38" t="s">
        <v>254</v>
      </c>
      <c r="K5" s="84">
        <v>21038</v>
      </c>
      <c r="L5" s="84" t="s">
        <v>255</v>
      </c>
      <c r="M5" s="38" t="s">
        <v>256</v>
      </c>
      <c r="N5" s="84">
        <v>383195</v>
      </c>
      <c r="O5" s="84" t="s">
        <v>257</v>
      </c>
      <c r="P5" s="84">
        <v>563750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352748873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31160.82</v>
      </c>
      <c r="AN5" s="112">
        <v>11399.18</v>
      </c>
      <c r="AO5" s="112">
        <v>42560</v>
      </c>
      <c r="AP5" s="112">
        <v>10839.18</v>
      </c>
      <c r="AQ5" s="112">
        <v>702.82</v>
      </c>
      <c r="AR5" s="112">
        <v>11542</v>
      </c>
      <c r="AS5" s="112">
        <v>10839.18</v>
      </c>
      <c r="AT5" s="112">
        <v>702.82</v>
      </c>
      <c r="AU5" s="112">
        <v>11542</v>
      </c>
      <c r="AV5" s="84">
        <v>28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46027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15900</v>
      </c>
      <c r="BQ5" s="117" t="s">
        <v>203</v>
      </c>
      <c r="BR5" s="129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2026-04-11T09:05:44Z</dcterms:modified>
</cp:coreProperties>
</file>