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6-03-26\FN25-26-03441\"/>
    </mc:Choice>
  </mc:AlternateContent>
  <xr:revisionPtr revIDLastSave="0" documentId="13_ncr:1_{912D1D40-ADBE-48C9-8990-DA77AE4433F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16" i="20"/>
  <c r="H14" i="20"/>
  <c r="H13" i="20"/>
  <c r="H12" i="20"/>
  <c r="H11" i="20"/>
  <c r="H10" i="20"/>
  <c r="H9" i="20"/>
  <c r="H8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C11" i="20" s="1"/>
  <c r="B5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<sst xmlns="http://schemas.openxmlformats.org/spreadsheetml/2006/main" count="1210" uniqueCount="527">
  <si>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</si>
  <si>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</si>
  <si>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</si>
  <si>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</si>
  <si>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</si>
  <si>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</si>
  <si>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</si>
  <si>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</si>
  <si>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</si>
  <si>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</si>
  <si>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</si>
  <si>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</si>
  <si>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</si>
  <si>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</si>
  <si>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</si>
  <si>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</si>
  <si>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</si>
  <si>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</si>
  <si>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</si>
  <si>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</si>
  <si>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</si>
  <si>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</si>
  <si>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</si>
  <si>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</si>
  <si>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</si>
  <si>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</si>
  <si>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</si>
  <si>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</si>
  <si>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</si>
  <si>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</si>
  <si>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</si>
  <si>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</si>
  <si>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</si>
  <si>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</si>
  <si>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</si>
  <si>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</si>
  <si>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</si>
  <si>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</si>
  <si>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</si>
  <si>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</si>
  <si>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</si>
  <si>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</si>
  <si>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</si>
  <si>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</si>
  <si>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</si>
  <si>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</si>
  <si>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</si>
  <si>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</si>
  <si>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</si>
  <si>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</si>
  <si>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</si>
  <si>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</si>
  <si>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</si>
  <si>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</si>
  <si>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</si>
  <si>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</si>
  <si>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</si>
  <si>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</si>
  <si>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</si>
  <si>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</si>
  <si>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</si>
  <si>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</si>
  <si>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</si>
  <si>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</si>
  <si>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</si>
  <si>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</si>
  <si>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</si>
  <si>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</si>
  <si>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</si>
  <si>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</si>
  <si>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</si>
  <si>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</si>
  <si>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</si>
  <si>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</si>
  <si>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</si>
  <si>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</si>
  <si>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</si>
  <si>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</si>
  <si>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</si>
  <si>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</si>
  <si>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</si>
  <si>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</si>
  <si>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</si>
  <si>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</si>
  <si>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</si>
  <si>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</si>
  <si>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</si>
  <si>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</si>
  <si>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</si>
  <si>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</si>
  <si>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</si>
  <si>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</si>
  <si>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</si>
  <si>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</si>
  <si>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</si>
  <si>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</si>
  <si>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</si>
  <si>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</si>
  <si>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</si>
  <si>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</si>
  <si>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</si>
  <si>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</si>
  <si>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</si>
  <si>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</si>
  <si>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</si>
  <si>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</si>
  <si>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</si>
  <si>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</si>
  <si>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</si>
  <si>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</si>
  <si>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</si>
  <si>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</si>
  <si>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</si>
  <si>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</si>
  <si>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</si>
  <si>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</si>
  <si>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</si>
  <si>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</si>
  <si>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</si>
  <si>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</si>
  <si>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</si>
  <si>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</si>
  <si>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</si>
  <si>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</si>
  <si>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</si>
  <si>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</si>
  <si>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</si>
  <si>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</si>
  <si>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</si>
  <si>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</si>
  <si>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</si>
  <si>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</si>
  <si>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</si>
  <si>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</si>
  <si>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</si>
  <si>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</si>
  <si>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</si>
  <si>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</si>
  <si>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</si>
  <si>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</si>
  <si>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</si>
  <si>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</si>
  <si>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</si>
  <si>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</si>
  <si>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</si>
  <si>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</si>
  <si>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</si>
  <si>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</si>
  <si>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</si>
  <si>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</si>
  <si>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</si>
  <si>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</si>
  <si>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</si>
  <si>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</si>
  <si>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</si>
  <si>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</si>
  <si>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</si>
  <si>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</si>
  <si>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</si>
  <si>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</si>
  <si>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</si>
  <si>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</si>
  <si>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</si>
  <si>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</si>
  <si>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</si>
  <si>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</si>
  <si>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</si>
  <si>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</si>
  <si>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</si>
  <si>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</si>
  <si>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</si>
  <si>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</si>
  <si>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</si>
  <si>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</si>
  <si>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</si>
  <si>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</si>
  <si>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</si>
  <si>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</si>
  <si>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</si>
  <si>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</si>
  <si>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</si>
  <si>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</si>
  <si>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</si>
  <si>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</si>
  <si>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</si>
  <si>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</si>
  <si>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</si>
  <si>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</si>
  <si>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</si>
  <si>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</si>
  <si>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</si>
  <si>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</si>
  <si>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</si>
  <si>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</si>
  <si>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</si>
  <si>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</si>
  <si>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</si>
  <si>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</si>
  <si>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</si>
  <si>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</si>
  <si>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</si>
  <si>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</si>
  <si>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</si>
  <si>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</si>
  <si>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</si>
  <si>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</si>
  <si>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</si>
  <si>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</si>
  <si>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</si>
  <si>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</si>
  <si>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</si>
  <si>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</si>
  <si>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</si>
  <si>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</si>
  <si>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</si>
  <si>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</si>
  <si>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</si>
  <si>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</si>
  <si>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</si>
  <si>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</si>
  <si>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</si>
  <si>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</si>
  <si>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</si>
  <si>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</si>
  <si>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</si>
  <si>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</si>
  <si>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</si>
  <si>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</si>
  <si>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</si>
  <si>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</si>
  <si>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</si>
  <si>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</si>
  <si>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</si>
  <si>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</si>
  <si>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</si>
  <si>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</si>
  <si>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</si>
  <si>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</si>
  <si>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</si>
  <si>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</si>
  <si>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</si>
  <si>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</si>
  <si>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</si>
  <si>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</si>
  <si>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</si>
  <si>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</si>
  <si>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Saket Nath Thakur/SF0062081</t>
  </si>
  <si>
    <t>Complaint Lodged</t>
  </si>
  <si>
    <t>Reporting Time : 9:20 AM</t>
  </si>
  <si>
    <t>Bihar</t>
  </si>
  <si>
    <t>Dual Staff</t>
  </si>
  <si>
    <t>Available &amp; Updated</t>
  </si>
  <si>
    <t>BM</t>
  </si>
  <si>
    <t>BH3564</t>
  </si>
  <si>
    <t>Ashthawan</t>
  </si>
  <si>
    <t>Harnaut</t>
  </si>
  <si>
    <t>G-1</t>
  </si>
  <si>
    <t>G-2</t>
  </si>
  <si>
    <t>Subhash Chandra Bose</t>
  </si>
  <si>
    <t>SF0050671</t>
  </si>
  <si>
    <t>Sachin Kumar</t>
  </si>
  <si>
    <t>SF0097913</t>
  </si>
  <si>
    <t>BQM</t>
  </si>
  <si>
    <t>East</t>
  </si>
  <si>
    <t>Chetana</t>
  </si>
  <si>
    <t>OBC</t>
  </si>
  <si>
    <t>HINDU</t>
  </si>
  <si>
    <t>GENERAL</t>
  </si>
  <si>
    <t>Agriculture &amp; Farming</t>
  </si>
  <si>
    <t>3</t>
  </si>
  <si>
    <t>&gt; 6 to 10 Years</t>
  </si>
  <si>
    <t>Open</t>
  </si>
  <si>
    <t/>
  </si>
  <si>
    <t>Randhir Kumar/SF0059879</t>
  </si>
  <si>
    <t>1</t>
  </si>
  <si>
    <t>&gt; 2 to 4 Years</t>
  </si>
  <si>
    <t>26-Nov-2023</t>
  </si>
  <si>
    <t>2.28 Yrs</t>
  </si>
  <si>
    <t>26 Nov 2023</t>
  </si>
  <si>
    <t>07-Mar-2024</t>
  </si>
  <si>
    <t>Kadibigha dihra</t>
  </si>
  <si>
    <t>SF0092470</t>
  </si>
  <si>
    <t>Gautam Kumar</t>
  </si>
  <si>
    <t>Kadibigha dihra C1</t>
  </si>
  <si>
    <t>Kadibigha dihra22222 C1 G3</t>
  </si>
  <si>
    <t>SSF4952981</t>
  </si>
  <si>
    <t>BABY DEVI</t>
  </si>
  <si>
    <t>02</t>
  </si>
  <si>
    <t>01-Jan-2024</t>
  </si>
  <si>
    <t>03-Feb-2026</t>
  </si>
  <si>
    <t>9205106678</t>
  </si>
  <si>
    <t>EMI collected by LO Pappu Kumar on dated-01/11/2024 and 01/01/2025 but amount not posted in Fimo.</t>
  </si>
  <si>
    <t>EMI collected by LO Pappu Kumar on dated- 01/01/2025 but amount not posted in Fimo.</t>
  </si>
  <si>
    <t>EMI collected by LO Pappu Kumar on dated-01/11/2024 but amount not posted in Fimo.</t>
  </si>
  <si>
    <t>Pappu Kumar</t>
  </si>
  <si>
    <t>SF0089483</t>
  </si>
  <si>
    <t>Credit Assistant</t>
  </si>
  <si>
    <t>FN25-26-03441</t>
  </si>
  <si>
    <t>Sare</t>
  </si>
  <si>
    <t>SF0089364</t>
  </si>
  <si>
    <t>682486</t>
  </si>
  <si>
    <t>1176215</t>
  </si>
  <si>
    <t>SID951375576498</t>
  </si>
  <si>
    <t>KHUSHBU KUMARI</t>
  </si>
  <si>
    <t>14-Feb-2024</t>
  </si>
  <si>
    <t>07</t>
  </si>
  <si>
    <t>6.16 Yrs</t>
  </si>
  <si>
    <t>11 Jan 2020</t>
  </si>
  <si>
    <t>13-Jan-2026</t>
  </si>
  <si>
    <t>8294921096</t>
  </si>
  <si>
    <t>Trigger fraud- 04 Emi collected by staff Pappu Kumar of Rs.15360 but not posted in Fimo,and 2 EMI of Rs.7680 collected by Staff Munna Kumar/SF0036048 but not posted in Fimo,after CSS complain all fraud amount posted from HO.</t>
  </si>
  <si>
    <t>Dileep Kumar Sharma/SF0081511</t>
  </si>
  <si>
    <t>Rajesh Kumar/SF0050524</t>
  </si>
  <si>
    <t>27-Dec-2025</t>
  </si>
  <si>
    <t>CSS</t>
  </si>
  <si>
    <t>Terminated</t>
  </si>
  <si>
    <t>Completed-Report Submitted</t>
  </si>
  <si>
    <t>1.Business team raised a complain that Staff Pappu Kumar/SF0089483 had collected the EMI amount and not posted in Fimo.
2.The Comaplain team register a complain vide complain no- FN25-26-03441.
3.FRM team conduct a case load verification and identified that total Rs.4480 amount collected from borrower but  amount not posted in Fimo .Total Fraud amount is-Rs.4480/-</t>
  </si>
  <si>
    <t>babhan bigha</t>
  </si>
  <si>
    <t>495370 C3</t>
  </si>
  <si>
    <t>495370 C3 Babanbigha 21</t>
  </si>
  <si>
    <t>SSF3140680</t>
  </si>
  <si>
    <t>ST</t>
  </si>
  <si>
    <t>Animal Husbandry &amp; Poultry</t>
  </si>
  <si>
    <t>sabadi nagar</t>
  </si>
  <si>
    <t>SABADINAGAR</t>
  </si>
  <si>
    <t>Sonali</t>
  </si>
  <si>
    <t>SSF3162039</t>
  </si>
  <si>
    <t>Amba Bigha</t>
  </si>
  <si>
    <t>640762 C1</t>
  </si>
  <si>
    <t>Rajoura  KHETALPURA02222 C1 G3</t>
  </si>
  <si>
    <t>SSF3461987</t>
  </si>
  <si>
    <t>EBC</t>
  </si>
  <si>
    <t>akbarpur asthawan</t>
  </si>
  <si>
    <t>484578 C3</t>
  </si>
  <si>
    <t>484578 C3 Andi1</t>
  </si>
  <si>
    <t>SSF3617814</t>
  </si>
  <si>
    <t>484578 C3 Dhobi bigha3</t>
  </si>
  <si>
    <t>SSF4025675</t>
  </si>
  <si>
    <t>SID951376194135</t>
  </si>
  <si>
    <t>Aima Pinjri</t>
  </si>
  <si>
    <t>479586 C6</t>
  </si>
  <si>
    <t>479586 C6 Samas1</t>
  </si>
  <si>
    <t>SSF4456630</t>
  </si>
  <si>
    <t>SC</t>
  </si>
  <si>
    <t>587136</t>
  </si>
  <si>
    <t>sare 587136 G8</t>
  </si>
  <si>
    <t>SID951376094169</t>
  </si>
  <si>
    <t>sAGMA</t>
  </si>
  <si>
    <t>479586 c4 sagma 2222 C4 G2</t>
  </si>
  <si>
    <t>Unnati</t>
  </si>
  <si>
    <t>SSF3320928</t>
  </si>
  <si>
    <t>Bihar Sharif H.O</t>
  </si>
  <si>
    <t>JANGIPUR</t>
  </si>
  <si>
    <t>484578 kinand22222 484578 G9</t>
  </si>
  <si>
    <t>SSF4739243</t>
  </si>
  <si>
    <t>MUSLIM</t>
  </si>
  <si>
    <t>Cashew Business</t>
  </si>
  <si>
    <t>Chorsua</t>
  </si>
  <si>
    <t>687235</t>
  </si>
  <si>
    <t>Nagin</t>
  </si>
  <si>
    <t>SSF4966914</t>
  </si>
  <si>
    <t>SSF5073813</t>
  </si>
  <si>
    <t>SSF5074625</t>
  </si>
  <si>
    <t>587300 C8</t>
  </si>
  <si>
    <t>587300 c8 rin GP  AKABARPUR1 C8 G2</t>
  </si>
  <si>
    <t>SSF4489802</t>
  </si>
  <si>
    <t>495370 C3 BABANBIGHA 2122222 C3 G2</t>
  </si>
  <si>
    <t>SSF5153447</t>
  </si>
  <si>
    <t>bgayara</t>
  </si>
  <si>
    <t>587300 C4 Uprama  New1</t>
  </si>
  <si>
    <t>SSF5181030</t>
  </si>
  <si>
    <t>SSF5464166</t>
  </si>
  <si>
    <t>Tent House</t>
  </si>
  <si>
    <t xml:space="preserve">Amari </t>
  </si>
  <si>
    <t>479586 Winter1</t>
  </si>
  <si>
    <t>SSF2284962</t>
  </si>
  <si>
    <t>587300 C3</t>
  </si>
  <si>
    <t>587300 C3 Gotiya1</t>
  </si>
  <si>
    <t>SSF3645913</t>
  </si>
  <si>
    <t>626018 C7</t>
  </si>
  <si>
    <t>626018 C7 Chanda Khandakpar1</t>
  </si>
  <si>
    <t>SSF5812426</t>
  </si>
  <si>
    <t>BEBI DEVI</t>
  </si>
  <si>
    <t>ARATI KUMARI</t>
  </si>
  <si>
    <t>SONI DEVI</t>
  </si>
  <si>
    <t>KANCHAN DEVI</t>
  </si>
  <si>
    <t>SANJU DEVI</t>
  </si>
  <si>
    <t>MAMTA DEVI</t>
  </si>
  <si>
    <t>PRIYANKA DEVI</t>
  </si>
  <si>
    <t>RINKU KUMARI</t>
  </si>
  <si>
    <t>SAVITRI DEVI</t>
  </si>
  <si>
    <t>SANNO</t>
  </si>
  <si>
    <t>LAKSHMI DEVI</t>
  </si>
  <si>
    <t>DAULATI DEVI</t>
  </si>
  <si>
    <t>SHILA DEVI</t>
  </si>
  <si>
    <t>NIRAJULA DEVI</t>
  </si>
  <si>
    <t>KANCHAN KUMAR</t>
  </si>
  <si>
    <t>SUMANTA DEVI</t>
  </si>
  <si>
    <t>REKHA KUMARI</t>
  </si>
  <si>
    <t>NIBHA KUMARI</t>
  </si>
  <si>
    <t>BABI DEVI</t>
  </si>
  <si>
    <t>NAGMA KHATOON</t>
  </si>
  <si>
    <t>29-Dec-2022</t>
  </si>
  <si>
    <t>09</t>
  </si>
  <si>
    <t>3.19 Yrs</t>
  </si>
  <si>
    <t>29 Dec 2022</t>
  </si>
  <si>
    <t>05-Feb-2023</t>
  </si>
  <si>
    <t>09-Jan-2025</t>
  </si>
  <si>
    <t>30-Jun-2025</t>
  </si>
  <si>
    <t>04-Jan-2023</t>
  </si>
  <si>
    <t>3.18 Yrs</t>
  </si>
  <si>
    <t>04 Jan 2023</t>
  </si>
  <si>
    <t>02-Mar-2023</t>
  </si>
  <si>
    <t>02-Feb-2025</t>
  </si>
  <si>
    <t>30-Sep-2025</t>
  </si>
  <si>
    <t>26-Feb-2023</t>
  </si>
  <si>
    <t>03</t>
  </si>
  <si>
    <t>3.03 Yrs</t>
  </si>
  <si>
    <t>26 Feb 2023</t>
  </si>
  <si>
    <t>03-Apr-2023</t>
  </si>
  <si>
    <t>06-Jan-2025</t>
  </si>
  <si>
    <t>27-Mar-2023</t>
  </si>
  <si>
    <t>05</t>
  </si>
  <si>
    <t>2.95 Yrs</t>
  </si>
  <si>
    <t>27 Mar 2023</t>
  </si>
  <si>
    <t>04-May-2023</t>
  </si>
  <si>
    <t>11-Aug-2025</t>
  </si>
  <si>
    <t>24-Jun-2023</t>
  </si>
  <si>
    <t>2.71 Yrs</t>
  </si>
  <si>
    <t>24 Jun 2023</t>
  </si>
  <si>
    <t>04-Aug-2023</t>
  </si>
  <si>
    <t>25-Sep-2025</t>
  </si>
  <si>
    <t>12-Aug-2023</t>
  </si>
  <si>
    <t>2</t>
  </si>
  <si>
    <t>4.44 Yrs</t>
  </si>
  <si>
    <t>01 Oct 2021</t>
  </si>
  <si>
    <t>&gt; 4 to 6 Years</t>
  </si>
  <si>
    <t>06-Sep-2023</t>
  </si>
  <si>
    <t>02-Sep-2025</t>
  </si>
  <si>
    <t>2.51 Yrs</t>
  </si>
  <si>
    <t>06 Sep 2023</t>
  </si>
  <si>
    <t>03-Nov-2023</t>
  </si>
  <si>
    <t>23-Mar-2025</t>
  </si>
  <si>
    <t>31-Dec-2025</t>
  </si>
  <si>
    <t>4.45 Yrs</t>
  </si>
  <si>
    <t>25 Sep 2021</t>
  </si>
  <si>
    <t>06-Oct-2023</t>
  </si>
  <si>
    <t>09-May-2025</t>
  </si>
  <si>
    <t>15-Oct-2023</t>
  </si>
  <si>
    <t>04</t>
  </si>
  <si>
    <t>0</t>
  </si>
  <si>
    <t>3.10 Yrs</t>
  </si>
  <si>
    <t>02 Feb 2023</t>
  </si>
  <si>
    <t>02-Nov-2023</t>
  </si>
  <si>
    <t>22-Jul-2025</t>
  </si>
  <si>
    <t>10-Nov-2023</t>
  </si>
  <si>
    <t>06</t>
  </si>
  <si>
    <t>2.33 Yrs</t>
  </si>
  <si>
    <t>10 Nov 2023</t>
  </si>
  <si>
    <t>01-Dec-2023</t>
  </si>
  <si>
    <t>07-Mar-2025</t>
  </si>
  <si>
    <t>11-Dec-2023</t>
  </si>
  <si>
    <t>2.24 Yrs</t>
  </si>
  <si>
    <t>11 Dec 2023</t>
  </si>
  <si>
    <t>02-Jan-2024</t>
  </si>
  <si>
    <t>12-Dec-2023</t>
  </si>
  <si>
    <t>12 Dec 2023</t>
  </si>
  <si>
    <t>09-Feb-2025</t>
  </si>
  <si>
    <t>23-Dec-2023</t>
  </si>
  <si>
    <t>2.21 Yrs</t>
  </si>
  <si>
    <t>23 Dec 2023</t>
  </si>
  <si>
    <t>02-Feb-2024</t>
  </si>
  <si>
    <t>02-Jun-2025</t>
  </si>
  <si>
    <t>29-Dec-2023</t>
  </si>
  <si>
    <t>2.19 Yrs</t>
  </si>
  <si>
    <t>29 Dec 2023</t>
  </si>
  <si>
    <t>06-Feb-2024</t>
  </si>
  <si>
    <t>13-Jan-2024</t>
  </si>
  <si>
    <t>2.15 Yrs</t>
  </si>
  <si>
    <t>13 Jan 2024</t>
  </si>
  <si>
    <t>07-Feb-2024</t>
  </si>
  <si>
    <t>24-May-2025</t>
  </si>
  <si>
    <t>03-Feb-2024</t>
  </si>
  <si>
    <t>2.10 Yrs</t>
  </si>
  <si>
    <t>03 Feb 2024</t>
  </si>
  <si>
    <t>05-Mar-2024</t>
  </si>
  <si>
    <t>4.04 Yrs</t>
  </si>
  <si>
    <t>25 Feb 2022</t>
  </si>
  <si>
    <t>04-Apr-2024</t>
  </si>
  <si>
    <t>03-Sep-2025</t>
  </si>
  <si>
    <t>18-Mar-2024</t>
  </si>
  <si>
    <t>2.56 Yrs</t>
  </si>
  <si>
    <t>17 Aug 2023</t>
  </si>
  <si>
    <t>01-May-2024</t>
  </si>
  <si>
    <t>02-Feb-2026</t>
  </si>
  <si>
    <t>19-Mar-2024</t>
  </si>
  <si>
    <t>1.97 Yrs</t>
  </si>
  <si>
    <t>19 Mar 2024</t>
  </si>
  <si>
    <t>&lt;= 2 Years</t>
  </si>
  <si>
    <t>04-May-2024</t>
  </si>
  <si>
    <t>21-Mar-2025</t>
  </si>
  <si>
    <t>02-Apr-2024</t>
  </si>
  <si>
    <t>03-May-2024</t>
  </si>
  <si>
    <t>28-Mar-2025</t>
  </si>
  <si>
    <t>7070781089</t>
  </si>
  <si>
    <t>7479263493</t>
  </si>
  <si>
    <t>9798960725</t>
  </si>
  <si>
    <t>7061603782</t>
  </si>
  <si>
    <t>6204367962</t>
  </si>
  <si>
    <t>9031371493</t>
  </si>
  <si>
    <t>8307613818</t>
  </si>
  <si>
    <t>7979816174</t>
  </si>
  <si>
    <t>8235817803</t>
  </si>
  <si>
    <t>8603362840</t>
  </si>
  <si>
    <t>8651291643</t>
  </si>
  <si>
    <t>7295946022</t>
  </si>
  <si>
    <t>7296026099</t>
  </si>
  <si>
    <t>8877108661</t>
  </si>
  <si>
    <t>7209019567</t>
  </si>
  <si>
    <t>8877176312</t>
  </si>
  <si>
    <t>6206562518</t>
  </si>
  <si>
    <t>9162286030</t>
  </si>
  <si>
    <t>9128976317</t>
  </si>
  <si>
    <t>9153542649</t>
  </si>
  <si>
    <t>Loan Card not available during visit</t>
  </si>
  <si>
    <t>No issue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</si>
</sst>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 wrapText="1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T1" zoomScaleNormal="100" workbookViewId="0">
      <pane ySplit="4" topLeftCell="A5" activePane="bottomLeft" state="frozen"/>
      <selection pane="bottomLeft" activeCell="Y5" sqref="Y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Harnaut</v>
      </c>
      <c r="G5" s="61" t="s">
        <v>313</v>
      </c>
      <c r="H5" s="106" t="s">
        <v>314</v>
      </c>
      <c r="I5" s="61" t="s">
        <v>313</v>
      </c>
      <c r="J5" s="74" t="str">
        <f>IF('Physical Cash at Safe'!D28="Yes",'Physical Cash at Safe'!E28,IF('Borrower Wise Details'!D5&lt;&gt;"",'Borrower Wise Details'!D5,""))</f>
        <v>FN25-26-03441</v>
      </c>
      <c r="K5" s="81">
        <v>1</v>
      </c>
      <c r="L5" s="82">
        <v>15360</v>
      </c>
      <c r="M5" s="82">
        <v>0</v>
      </c>
      <c r="N5" s="82" t="s">
        <v>311</v>
      </c>
      <c r="O5" s="82" t="s">
        <v>312</v>
      </c>
      <c r="P5" s="82" t="s">
        <v>245</v>
      </c>
      <c r="Q5" s="82" t="s">
        <v>246</v>
      </c>
      <c r="R5" s="75" t="str">
        <f>IF('Physical Cash at Safe'!$D$28="Yes", 'Physical Cash at Safe'!$A$28, IF('Borrower Wise Details'!F5&lt;&gt;"", 'Borrower Wise Details'!F5, ""))</f>
        <v>Pappu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SF0089483</v>
      </c>
      <c r="U5" s="77" t="s">
        <v>315</v>
      </c>
      <c r="V5" s="61">
        <v>45707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316</v>
      </c>
      <c r="Z5" s="61">
        <v>46094</v>
      </c>
      <c r="AA5" s="61">
        <v>46095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46097</v>
      </c>
      <c r="AH5" s="70" t="s">
        <v>317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Pappu Kumar</v>
      </c>
      <c r="E5" s="68" t="str">
        <f>IF(OR('Fraud Investigation Report'!T5="", 'Fraud Investigation Report'!T5=0), "", 'Fraud Investigation Report'!T5)</f>
        <v>SF0089483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FN25-26-03441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4480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4480</v>
      </c>
      <c r="Q5" s="49"/>
      <c r="R5" s="84" t="s">
        <v>247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6" sqref="B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4" t="s">
        <v>2</v>
      </c>
      <c r="B1" s="155"/>
      <c r="C1" s="155"/>
      <c r="D1" s="155"/>
      <c r="E1" s="156"/>
    </row>
    <row r="2" spans="1:5" ht="18.5" x14ac:dyDescent="0.45">
      <c r="A2" s="14"/>
      <c r="B2" s="157" t="s">
        <v>3</v>
      </c>
      <c r="C2" s="157"/>
      <c r="D2" s="15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255</v>
      </c>
      <c r="D4" s="41" t="s">
        <v>255</v>
      </c>
      <c r="E4" s="41" t="s">
        <v>255</v>
      </c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46087</v>
      </c>
      <c r="C6" s="18">
        <v>46080</v>
      </c>
      <c r="D6" s="18">
        <v>46087</v>
      </c>
      <c r="E6" s="19">
        <v>0.58333333333333337</v>
      </c>
    </row>
    <row r="7" spans="1:5" ht="15.5" x14ac:dyDescent="0.35">
      <c r="A7" s="158" t="s">
        <v>70</v>
      </c>
      <c r="B7" s="159"/>
      <c r="C7" s="159"/>
      <c r="D7" s="159"/>
      <c r="E7" s="159"/>
    </row>
    <row r="8" spans="1:5" ht="15" customHeight="1" x14ac:dyDescent="0.35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5" x14ac:dyDescent="0.35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70</v>
      </c>
      <c r="C11" s="23">
        <f>B11*A11</f>
        <v>35000</v>
      </c>
      <c r="D11" s="25">
        <v>70</v>
      </c>
      <c r="E11" s="23">
        <f t="shared" ref="E11:E17" si="0">D11*A11</f>
        <v>35000</v>
      </c>
    </row>
    <row r="12" spans="1:5" ht="14.5" x14ac:dyDescent="0.35">
      <c r="A12" s="24">
        <v>200</v>
      </c>
      <c r="B12" s="25">
        <v>20</v>
      </c>
      <c r="C12" s="23">
        <f>B12*A12</f>
        <v>4000</v>
      </c>
      <c r="D12" s="25">
        <v>20</v>
      </c>
      <c r="E12" s="23">
        <f t="shared" si="0"/>
        <v>4000</v>
      </c>
    </row>
    <row r="13" spans="1:5" ht="14.5" x14ac:dyDescent="0.35">
      <c r="A13" s="24">
        <v>100</v>
      </c>
      <c r="B13" s="25">
        <v>77</v>
      </c>
      <c r="C13" s="23">
        <f t="shared" ref="C13:C17" si="1">B13*A13</f>
        <v>7700</v>
      </c>
      <c r="D13" s="25">
        <v>77</v>
      </c>
      <c r="E13" s="23">
        <f t="shared" si="0"/>
        <v>7700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76</v>
      </c>
      <c r="C19" s="31">
        <f>SUM(C10:C18)</f>
        <v>46724</v>
      </c>
      <c r="D19" s="30" t="s">
        <v>76</v>
      </c>
      <c r="E19" s="31">
        <f>SUM(E10:E18)</f>
        <v>46724</v>
      </c>
    </row>
    <row r="20" spans="1:5" ht="30" customHeight="1" x14ac:dyDescent="0.35">
      <c r="A20" s="166" t="s">
        <v>97</v>
      </c>
      <c r="B20" s="167"/>
      <c r="C20" s="32">
        <v>46724</v>
      </c>
      <c r="D20" s="33" t="s">
        <v>91</v>
      </c>
      <c r="E20" s="34">
        <v>0</v>
      </c>
    </row>
    <row r="21" spans="1:5" ht="30" customHeight="1" x14ac:dyDescent="0.35">
      <c r="A21" s="168" t="s">
        <v>88</v>
      </c>
      <c r="B21" s="169"/>
      <c r="C21" s="34">
        <v>0</v>
      </c>
      <c r="D21" s="33" t="s">
        <v>89</v>
      </c>
      <c r="E21" s="34"/>
    </row>
    <row r="22" spans="1:5" ht="30" customHeight="1" x14ac:dyDescent="0.35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5">
      <c r="A23" s="168" t="s">
        <v>79</v>
      </c>
      <c r="B23" s="169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53"/>
      <c r="C24" s="153"/>
      <c r="D24" s="153"/>
      <c r="E24" s="153"/>
    </row>
    <row r="25" spans="1:5" ht="57.75" customHeight="1" x14ac:dyDescent="0.35">
      <c r="A25" s="36" t="s">
        <v>81</v>
      </c>
      <c r="B25" s="142"/>
      <c r="C25" s="142"/>
      <c r="D25" s="142"/>
      <c r="E25" s="142"/>
    </row>
    <row r="26" spans="1:5" ht="20.149999999999999" customHeight="1" x14ac:dyDescent="0.35">
      <c r="A26" s="147" t="s">
        <v>189</v>
      </c>
      <c r="B26" s="147"/>
      <c r="C26" s="147"/>
      <c r="D26" s="147"/>
      <c r="E26" s="14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216</v>
      </c>
      <c r="D29" s="145" t="s">
        <v>217</v>
      </c>
      <c r="E29" s="146"/>
    </row>
    <row r="30" spans="1:5" ht="40" customHeight="1" x14ac:dyDescent="0.35">
      <c r="A30" s="126"/>
      <c r="B30" s="126"/>
      <c r="C30" s="127">
        <f>A30-B30</f>
        <v>0</v>
      </c>
      <c r="D30" s="148"/>
      <c r="E30" s="149"/>
    </row>
    <row r="31" spans="1:5" ht="15" customHeight="1" x14ac:dyDescent="0.35">
      <c r="A31" s="150"/>
      <c r="B31" s="151"/>
      <c r="C31" s="151"/>
      <c r="D31" s="151"/>
      <c r="E31" s="152"/>
    </row>
    <row r="32" spans="1:5" ht="24.75" customHeight="1" x14ac:dyDescent="0.35">
      <c r="A32" s="37" t="s">
        <v>218</v>
      </c>
      <c r="B32" s="38" t="s">
        <v>250</v>
      </c>
      <c r="C32" s="37" t="s">
        <v>82</v>
      </c>
      <c r="D32" s="143" t="s">
        <v>251</v>
      </c>
      <c r="E32" s="144"/>
    </row>
    <row r="33" spans="1:5" ht="18" customHeight="1" x14ac:dyDescent="0.35">
      <c r="A33" s="37" t="s">
        <v>83</v>
      </c>
      <c r="B33" s="133" t="s">
        <v>256</v>
      </c>
      <c r="C33" s="39" t="s">
        <v>84</v>
      </c>
      <c r="D33" s="137" t="s">
        <v>257</v>
      </c>
      <c r="E33" s="138"/>
    </row>
    <row r="34" spans="1:5" ht="26" x14ac:dyDescent="0.35">
      <c r="A34" s="39" t="s">
        <v>219</v>
      </c>
      <c r="B34" s="130" t="s">
        <v>258</v>
      </c>
      <c r="C34" s="39" t="s">
        <v>220</v>
      </c>
      <c r="D34" s="139" t="s">
        <v>260</v>
      </c>
      <c r="E34" s="140"/>
    </row>
    <row r="35" spans="1:5" ht="26" x14ac:dyDescent="0.35">
      <c r="A35" s="39" t="s">
        <v>221</v>
      </c>
      <c r="B35" s="130" t="s">
        <v>259</v>
      </c>
      <c r="C35" s="39" t="s">
        <v>223</v>
      </c>
      <c r="D35" s="139" t="s">
        <v>261</v>
      </c>
      <c r="E35" s="140"/>
    </row>
    <row r="36" spans="1:5" ht="25.5" customHeight="1" x14ac:dyDescent="0.35">
      <c r="A36" s="39" t="s">
        <v>222</v>
      </c>
      <c r="B36" s="130" t="s">
        <v>252</v>
      </c>
      <c r="C36" s="39" t="s">
        <v>224</v>
      </c>
      <c r="D36" s="141" t="s">
        <v>262</v>
      </c>
      <c r="E36" s="14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L1" zoomScale="110" zoomScaleNormal="110" workbookViewId="0">
      <selection activeCell="Q4" sqref="Q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BH3564</v>
      </c>
      <c r="C5" s="118" t="str">
        <f>IF('Loan Outstanding Report'!$H$5="", "", 'Loan Outstanding Report'!$H$5)</f>
        <v>Ashthawan</v>
      </c>
      <c r="D5" s="132" t="s">
        <v>297</v>
      </c>
      <c r="E5" s="65">
        <v>46094</v>
      </c>
      <c r="F5" s="134" t="s">
        <v>294</v>
      </c>
      <c r="G5" s="135" t="s">
        <v>295</v>
      </c>
      <c r="H5" s="49" t="s">
        <v>296</v>
      </c>
      <c r="I5" s="119" t="s">
        <v>283</v>
      </c>
      <c r="J5" s="119" t="s">
        <v>285</v>
      </c>
      <c r="K5" s="119" t="s">
        <v>286</v>
      </c>
      <c r="L5" s="11">
        <v>353833946</v>
      </c>
      <c r="M5" s="65" t="s">
        <v>276</v>
      </c>
      <c r="N5" s="123">
        <v>42000</v>
      </c>
      <c r="O5" s="123">
        <v>2240</v>
      </c>
      <c r="P5" s="120" t="s">
        <v>139</v>
      </c>
      <c r="Q5" s="80">
        <v>45597</v>
      </c>
      <c r="R5" s="123">
        <v>2240</v>
      </c>
      <c r="S5" s="123">
        <v>0</v>
      </c>
      <c r="T5" s="123">
        <v>0</v>
      </c>
      <c r="U5" s="124">
        <f t="shared" ref="U5" si="0">IF(AND(ISBLANK(R5),ISBLANK(S5),ISBLANK(T5)),"",R5-(S5+T5))</f>
        <v>2240</v>
      </c>
      <c r="V5" s="116" t="s">
        <v>201</v>
      </c>
      <c r="W5" s="121" t="s">
        <v>293</v>
      </c>
    </row>
    <row r="6" spans="1:23" ht="25" customHeight="1" x14ac:dyDescent="0.3">
      <c r="A6" s="64">
        <v>2</v>
      </c>
      <c r="B6" s="60" t="str">
        <f>IF(J6&lt;&gt;"", $B$5, "")</f>
        <v>BH3564</v>
      </c>
      <c r="C6" s="118" t="str">
        <f>IF(J6&lt;&gt;"", $C$5, "")</f>
        <v>Ashthawan</v>
      </c>
      <c r="D6" s="41" t="str">
        <f>IF(J6&lt;&gt;"", $D$5, "")</f>
        <v>FN25-26-03441</v>
      </c>
      <c r="E6" s="65">
        <v>46094</v>
      </c>
      <c r="F6" s="38" t="str">
        <f>IF(J6&lt;&gt;"", $F$5, "")</f>
        <v>Pappu Kumar</v>
      </c>
      <c r="G6" s="49" t="str">
        <f>IF(J6&lt;&gt;"", $G$5, "")</f>
        <v>SF0089483</v>
      </c>
      <c r="H6" s="49" t="str">
        <f t="shared" ref="H6:H16" si="1">IF(J6&lt;&gt;"", $H$5, "")</f>
        <v>Credit Assistant</v>
      </c>
      <c r="I6" s="119" t="s">
        <v>283</v>
      </c>
      <c r="J6" s="119" t="s">
        <v>285</v>
      </c>
      <c r="K6" s="119" t="s">
        <v>286</v>
      </c>
      <c r="L6" s="11">
        <v>353833946</v>
      </c>
      <c r="M6" s="65" t="s">
        <v>276</v>
      </c>
      <c r="N6" s="123">
        <v>42000</v>
      </c>
      <c r="O6" s="123">
        <v>2240</v>
      </c>
      <c r="P6" s="120" t="s">
        <v>139</v>
      </c>
      <c r="Q6" s="80">
        <v>45658</v>
      </c>
      <c r="R6" s="123">
        <v>2240</v>
      </c>
      <c r="S6" s="123">
        <v>0</v>
      </c>
      <c r="T6" s="123">
        <v>0</v>
      </c>
      <c r="U6" s="124">
        <f t="shared" ref="U6:U69" si="2">IF(AND(ISBLANK(R6),ISBLANK(S6),ISBLANK(T6)),"",R6-(S6+T6))</f>
        <v>2240</v>
      </c>
      <c r="V6" s="116" t="s">
        <v>201</v>
      </c>
      <c r="W6" s="121" t="s">
        <v>292</v>
      </c>
    </row>
    <row r="7" spans="1:23" ht="2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ref="H7" si="8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9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9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9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9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9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9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9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9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9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9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9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9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9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9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9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9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9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9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9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9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9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9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9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9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9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9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9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9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9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9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9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9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9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9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9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9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9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9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9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9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9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9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9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9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9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9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9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9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9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9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9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9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9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9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9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11">IF(J71&lt;&gt;"", $B$5, "")</f>
        <v/>
      </c>
      <c r="C71" s="118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0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11"/>
        <v/>
      </c>
      <c r="C72" s="118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0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11"/>
        <v/>
      </c>
      <c r="C73" s="118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0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11"/>
        <v/>
      </c>
      <c r="C74" s="118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0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11"/>
        <v/>
      </c>
      <c r="C75" s="118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0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11"/>
        <v/>
      </c>
      <c r="C76" s="118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0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11"/>
        <v/>
      </c>
      <c r="C77" s="118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0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11"/>
        <v/>
      </c>
      <c r="C78" s="118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0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11"/>
        <v/>
      </c>
      <c r="C79" s="118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0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11"/>
        <v/>
      </c>
      <c r="C80" s="118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0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11"/>
        <v/>
      </c>
      <c r="C81" s="118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0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11"/>
        <v/>
      </c>
      <c r="C82" s="118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0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11"/>
        <v/>
      </c>
      <c r="C83" s="118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0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11"/>
        <v/>
      </c>
      <c r="C84" s="118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0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11"/>
        <v/>
      </c>
      <c r="C85" s="118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0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11"/>
        <v/>
      </c>
      <c r="C86" s="118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0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11"/>
        <v/>
      </c>
      <c r="C87" s="118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0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11"/>
        <v/>
      </c>
      <c r="C88" s="118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0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11"/>
        <v/>
      </c>
      <c r="C89" s="118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0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11"/>
        <v/>
      </c>
      <c r="C90" s="118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0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11"/>
        <v/>
      </c>
      <c r="C91" s="118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0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11"/>
        <v/>
      </c>
      <c r="C92" s="118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0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11"/>
        <v/>
      </c>
      <c r="C93" s="118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0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11"/>
        <v/>
      </c>
      <c r="C94" s="118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0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11"/>
        <v/>
      </c>
      <c r="C95" s="118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0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11"/>
        <v/>
      </c>
      <c r="C96" s="118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0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11"/>
        <v/>
      </c>
      <c r="C97" s="118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0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11"/>
        <v/>
      </c>
      <c r="C98" s="118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0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11"/>
        <v/>
      </c>
      <c r="C99" s="118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0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11"/>
        <v/>
      </c>
      <c r="C100" s="118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11"/>
        <v/>
      </c>
      <c r="C101" s="118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11"/>
        <v/>
      </c>
      <c r="C102" s="118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11"/>
        <v/>
      </c>
      <c r="C103" s="118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7">IF(J104&lt;&gt;"", $B$5, "")</f>
        <v/>
      </c>
      <c r="C104" s="118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7"/>
        <v/>
      </c>
      <c r="C105" s="118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7"/>
        <v/>
      </c>
      <c r="C106" s="118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7"/>
        <v/>
      </c>
      <c r="C107" s="118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7"/>
        <v/>
      </c>
      <c r="C108" s="118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7"/>
        <v/>
      </c>
      <c r="C109" s="118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7"/>
        <v/>
      </c>
      <c r="C110" s="118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7"/>
        <v/>
      </c>
      <c r="C111" s="118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7"/>
        <v/>
      </c>
      <c r="C112" s="118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7"/>
        <v/>
      </c>
      <c r="C113" s="118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7"/>
        <v/>
      </c>
      <c r="C114" s="118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7"/>
        <v/>
      </c>
      <c r="C115" s="118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7"/>
        <v/>
      </c>
      <c r="C116" s="118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7"/>
        <v/>
      </c>
      <c r="C117" s="118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7"/>
        <v/>
      </c>
      <c r="C118" s="118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7"/>
        <v/>
      </c>
      <c r="C119" s="118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7"/>
        <v/>
      </c>
      <c r="C120" s="118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7"/>
        <v/>
      </c>
      <c r="C121" s="118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7"/>
        <v/>
      </c>
      <c r="C122" s="118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7"/>
        <v/>
      </c>
      <c r="C123" s="118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7"/>
        <v/>
      </c>
      <c r="C124" s="118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7"/>
        <v/>
      </c>
      <c r="C125" s="118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7"/>
        <v/>
      </c>
      <c r="C126" s="118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7"/>
        <v/>
      </c>
      <c r="C127" s="118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7"/>
        <v/>
      </c>
      <c r="C128" s="118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7"/>
        <v/>
      </c>
      <c r="C129" s="118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7"/>
        <v/>
      </c>
      <c r="C130" s="118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7"/>
        <v/>
      </c>
      <c r="C131" s="118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7"/>
        <v/>
      </c>
      <c r="C132" s="118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7"/>
        <v/>
      </c>
      <c r="C133" s="118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7"/>
        <v/>
      </c>
      <c r="C134" s="118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7"/>
        <v/>
      </c>
      <c r="C135" s="118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7"/>
        <v/>
      </c>
      <c r="C136" s="118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7"/>
        <v/>
      </c>
      <c r="C137" s="118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7"/>
        <v/>
      </c>
      <c r="C138" s="118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7"/>
        <v/>
      </c>
      <c r="C139" s="118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7"/>
        <v/>
      </c>
      <c r="C140" s="118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7"/>
        <v/>
      </c>
      <c r="C141" s="118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7"/>
        <v/>
      </c>
      <c r="C142" s="118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7"/>
        <v/>
      </c>
      <c r="C143" s="118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7"/>
        <v/>
      </c>
      <c r="C144" s="118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7"/>
        <v/>
      </c>
      <c r="C145" s="118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7"/>
        <v/>
      </c>
      <c r="C146" s="118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7"/>
        <v/>
      </c>
      <c r="C147" s="118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7"/>
        <v/>
      </c>
      <c r="C148" s="118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7"/>
        <v/>
      </c>
      <c r="C149" s="118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7"/>
        <v/>
      </c>
      <c r="C150" s="118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7"/>
        <v/>
      </c>
      <c r="C151" s="118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7"/>
        <v/>
      </c>
      <c r="C152" s="118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7"/>
        <v/>
      </c>
      <c r="C153" s="118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7"/>
        <v/>
      </c>
      <c r="C154" s="118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4">IF(J155&lt;&gt;"", $B$5, "")</f>
        <v/>
      </c>
      <c r="C155" s="118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4"/>
        <v/>
      </c>
      <c r="C156" s="118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4"/>
        <v/>
      </c>
      <c r="C157" s="118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4"/>
        <v/>
      </c>
      <c r="C158" s="118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4"/>
        <v/>
      </c>
      <c r="C159" s="118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4"/>
        <v/>
      </c>
      <c r="C160" s="118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4"/>
        <v/>
      </c>
      <c r="C161" s="118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4"/>
        <v/>
      </c>
      <c r="C162" s="118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4"/>
        <v/>
      </c>
      <c r="C163" s="118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4"/>
        <v/>
      </c>
      <c r="C164" s="118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4"/>
        <v/>
      </c>
      <c r="C165" s="118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4"/>
        <v/>
      </c>
      <c r="C166" s="118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4"/>
        <v/>
      </c>
      <c r="C167" s="118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4"/>
        <v/>
      </c>
      <c r="C168" s="118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4"/>
        <v/>
      </c>
      <c r="C169" s="118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4"/>
        <v/>
      </c>
      <c r="C170" s="118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4"/>
        <v/>
      </c>
      <c r="C171" s="118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4"/>
        <v/>
      </c>
      <c r="C172" s="118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4"/>
        <v/>
      </c>
      <c r="C173" s="118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4"/>
        <v/>
      </c>
      <c r="C174" s="118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4"/>
        <v/>
      </c>
      <c r="C175" s="118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4"/>
        <v/>
      </c>
      <c r="C176" s="118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4"/>
        <v/>
      </c>
      <c r="C177" s="118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4"/>
        <v/>
      </c>
      <c r="C178" s="118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4"/>
        <v/>
      </c>
      <c r="C179" s="118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4"/>
        <v/>
      </c>
      <c r="C180" s="118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4"/>
        <v/>
      </c>
      <c r="C181" s="118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4"/>
        <v/>
      </c>
      <c r="C182" s="118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4"/>
        <v/>
      </c>
      <c r="C183" s="118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4"/>
        <v/>
      </c>
      <c r="C184" s="118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4"/>
        <v/>
      </c>
      <c r="C185" s="118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4"/>
        <v/>
      </c>
      <c r="C186" s="118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4"/>
        <v/>
      </c>
      <c r="C187" s="118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4"/>
        <v/>
      </c>
      <c r="C188" s="118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4"/>
        <v/>
      </c>
      <c r="C189" s="118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4"/>
        <v/>
      </c>
      <c r="C190" s="118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4"/>
        <v/>
      </c>
      <c r="C191" s="118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4"/>
        <v/>
      </c>
      <c r="C192" s="118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4"/>
        <v/>
      </c>
      <c r="C193" s="118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4"/>
        <v/>
      </c>
      <c r="C194" s="118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4"/>
        <v/>
      </c>
      <c r="C195" s="118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4"/>
        <v/>
      </c>
      <c r="C196" s="118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4"/>
        <v/>
      </c>
      <c r="C197" s="118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4"/>
        <v/>
      </c>
      <c r="C198" s="118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4"/>
        <v/>
      </c>
      <c r="C199" s="118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4"/>
        <v/>
      </c>
      <c r="C200" s="118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4"/>
        <v/>
      </c>
      <c r="C201" s="118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4"/>
        <v/>
      </c>
      <c r="C202" s="118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4"/>
        <v/>
      </c>
      <c r="C203" s="118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4"/>
        <v/>
      </c>
      <c r="C204" s="118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4"/>
        <v/>
      </c>
      <c r="C205" s="118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4"/>
        <v/>
      </c>
      <c r="C206" s="118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4"/>
        <v/>
      </c>
      <c r="C207" s="118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4"/>
        <v/>
      </c>
      <c r="C208" s="118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4"/>
        <v/>
      </c>
      <c r="C209" s="118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4"/>
        <v/>
      </c>
      <c r="C210" s="118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4"/>
        <v/>
      </c>
      <c r="C211" s="118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4"/>
        <v/>
      </c>
      <c r="C212" s="118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4"/>
        <v/>
      </c>
      <c r="C213" s="118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4"/>
        <v/>
      </c>
      <c r="C214" s="118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4"/>
        <v/>
      </c>
      <c r="C215" s="118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4"/>
        <v/>
      </c>
      <c r="C216" s="118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4"/>
        <v/>
      </c>
      <c r="C217" s="118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4"/>
        <v/>
      </c>
      <c r="C218" s="118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31">IF(J219&lt;&gt;"", $B$5, "")</f>
        <v/>
      </c>
      <c r="C219" s="118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31"/>
        <v/>
      </c>
      <c r="C220" s="118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31"/>
        <v/>
      </c>
      <c r="C221" s="118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31"/>
        <v/>
      </c>
      <c r="C222" s="118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31"/>
        <v/>
      </c>
      <c r="C223" s="118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31"/>
        <v/>
      </c>
      <c r="C224" s="118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31"/>
        <v/>
      </c>
      <c r="C225" s="118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31"/>
        <v/>
      </c>
      <c r="C226" s="118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31"/>
        <v/>
      </c>
      <c r="C227" s="118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31"/>
        <v/>
      </c>
      <c r="C228" s="118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31"/>
        <v/>
      </c>
      <c r="C229" s="118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31"/>
        <v/>
      </c>
      <c r="C230" s="118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31"/>
        <v/>
      </c>
      <c r="C231" s="118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31"/>
        <v/>
      </c>
      <c r="C232" s="118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31"/>
        <v/>
      </c>
      <c r="C233" s="118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31"/>
        <v/>
      </c>
      <c r="C234" s="118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31"/>
        <v/>
      </c>
      <c r="C235" s="118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31"/>
        <v/>
      </c>
      <c r="C236" s="118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31"/>
        <v/>
      </c>
      <c r="C237" s="118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31"/>
        <v/>
      </c>
      <c r="C238" s="118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31"/>
        <v/>
      </c>
      <c r="C239" s="118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31"/>
        <v/>
      </c>
      <c r="C240" s="118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31"/>
        <v/>
      </c>
      <c r="C241" s="118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31"/>
        <v/>
      </c>
      <c r="C242" s="118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31"/>
        <v/>
      </c>
      <c r="C243" s="118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31"/>
        <v/>
      </c>
      <c r="C244" s="118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31"/>
        <v/>
      </c>
      <c r="C245" s="118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31"/>
        <v/>
      </c>
      <c r="C246" s="118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31"/>
        <v/>
      </c>
      <c r="C247" s="118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31"/>
        <v/>
      </c>
      <c r="C248" s="118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31"/>
        <v/>
      </c>
      <c r="C249" s="118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31"/>
        <v/>
      </c>
      <c r="C250" s="118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31"/>
        <v/>
      </c>
      <c r="C251" s="118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31"/>
        <v/>
      </c>
      <c r="C252" s="118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31"/>
        <v/>
      </c>
      <c r="C253" s="118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31"/>
        <v/>
      </c>
      <c r="C254" s="118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31"/>
        <v/>
      </c>
      <c r="C255" s="118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31"/>
        <v/>
      </c>
      <c r="C256" s="118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31"/>
        <v/>
      </c>
      <c r="C257" s="118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31"/>
        <v/>
      </c>
      <c r="C258" s="118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31"/>
        <v/>
      </c>
      <c r="C259" s="118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31"/>
        <v/>
      </c>
      <c r="C260" s="118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31"/>
        <v/>
      </c>
      <c r="C261" s="118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31"/>
        <v/>
      </c>
      <c r="C262" s="118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31"/>
        <v/>
      </c>
      <c r="C263" s="118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31"/>
        <v/>
      </c>
      <c r="C264" s="118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31"/>
        <v/>
      </c>
      <c r="C265" s="118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31"/>
        <v/>
      </c>
      <c r="C266" s="118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31"/>
        <v/>
      </c>
      <c r="C267" s="118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31"/>
        <v/>
      </c>
      <c r="C268" s="118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31"/>
        <v/>
      </c>
      <c r="C269" s="118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31"/>
        <v/>
      </c>
      <c r="C270" s="118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31"/>
        <v/>
      </c>
      <c r="C271" s="118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31"/>
        <v/>
      </c>
      <c r="C272" s="118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31"/>
        <v/>
      </c>
      <c r="C273" s="118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31"/>
        <v/>
      </c>
      <c r="C274" s="118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31"/>
        <v/>
      </c>
      <c r="C275" s="118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31"/>
        <v/>
      </c>
      <c r="C276" s="118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31"/>
        <v/>
      </c>
      <c r="C277" s="118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31"/>
        <v/>
      </c>
      <c r="C278" s="118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31"/>
        <v/>
      </c>
      <c r="C279" s="118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31"/>
        <v/>
      </c>
      <c r="C280" s="118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31"/>
        <v/>
      </c>
      <c r="C281" s="118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31"/>
        <v/>
      </c>
      <c r="C282" s="118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8">IF(J283&lt;&gt;"", $B$5, "")</f>
        <v/>
      </c>
      <c r="C283" s="118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8"/>
        <v/>
      </c>
      <c r="C284" s="118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8"/>
        <v/>
      </c>
      <c r="C285" s="118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8"/>
        <v/>
      </c>
      <c r="C286" s="118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8"/>
        <v/>
      </c>
      <c r="C287" s="118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8"/>
        <v/>
      </c>
      <c r="C288" s="118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8"/>
        <v/>
      </c>
      <c r="C289" s="118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8"/>
        <v/>
      </c>
      <c r="C290" s="118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8"/>
        <v/>
      </c>
      <c r="C291" s="118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8"/>
        <v/>
      </c>
      <c r="C292" s="118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8"/>
        <v/>
      </c>
      <c r="C293" s="118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8"/>
        <v/>
      </c>
      <c r="C294" s="118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8"/>
        <v/>
      </c>
      <c r="C295" s="118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8"/>
        <v/>
      </c>
      <c r="C296" s="118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8"/>
        <v/>
      </c>
      <c r="C297" s="118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8"/>
        <v/>
      </c>
      <c r="C298" s="118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8"/>
        <v/>
      </c>
      <c r="C299" s="118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8"/>
        <v/>
      </c>
      <c r="C300" s="118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8"/>
        <v/>
      </c>
      <c r="C301" s="118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8"/>
        <v/>
      </c>
      <c r="C302" s="118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8"/>
        <v/>
      </c>
      <c r="C303" s="118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8"/>
        <v/>
      </c>
      <c r="C304" s="118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8"/>
        <v/>
      </c>
      <c r="C305" s="118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8"/>
        <v/>
      </c>
      <c r="C306" s="118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8"/>
        <v/>
      </c>
      <c r="C307" s="118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8"/>
        <v/>
      </c>
      <c r="C308" s="118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8"/>
        <v/>
      </c>
      <c r="C309" s="118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8"/>
        <v/>
      </c>
      <c r="C310" s="118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8"/>
        <v/>
      </c>
      <c r="C311" s="118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8"/>
        <v/>
      </c>
      <c r="C312" s="118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8"/>
        <v/>
      </c>
      <c r="C313" s="118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8"/>
        <v/>
      </c>
      <c r="C314" s="118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8"/>
        <v/>
      </c>
      <c r="C315" s="118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8"/>
        <v/>
      </c>
      <c r="C316" s="118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8"/>
        <v/>
      </c>
      <c r="C317" s="118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8"/>
        <v/>
      </c>
      <c r="C318" s="118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8"/>
        <v/>
      </c>
      <c r="C319" s="118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8"/>
        <v/>
      </c>
      <c r="C320" s="118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8"/>
        <v/>
      </c>
      <c r="C321" s="118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8"/>
        <v/>
      </c>
      <c r="C322" s="118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8"/>
        <v/>
      </c>
      <c r="C323" s="118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8"/>
        <v/>
      </c>
      <c r="C324" s="118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8"/>
        <v/>
      </c>
      <c r="C325" s="118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8"/>
        <v/>
      </c>
      <c r="C326" s="118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8"/>
        <v/>
      </c>
      <c r="C327" s="118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8"/>
        <v/>
      </c>
      <c r="C328" s="118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8"/>
        <v/>
      </c>
      <c r="C329" s="118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8"/>
        <v/>
      </c>
      <c r="C330" s="118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8"/>
        <v/>
      </c>
      <c r="C331" s="118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8"/>
        <v/>
      </c>
      <c r="C332" s="118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8"/>
        <v/>
      </c>
      <c r="C333" s="118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8"/>
        <v/>
      </c>
      <c r="C334" s="118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8"/>
        <v/>
      </c>
      <c r="C335" s="118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8"/>
        <v/>
      </c>
      <c r="C336" s="118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8"/>
        <v/>
      </c>
      <c r="C337" s="118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8"/>
        <v/>
      </c>
      <c r="C338" s="118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8"/>
        <v/>
      </c>
      <c r="C339" s="118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8"/>
        <v/>
      </c>
      <c r="C340" s="118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8"/>
        <v/>
      </c>
      <c r="C341" s="118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8"/>
        <v/>
      </c>
      <c r="C342" s="118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8"/>
        <v/>
      </c>
      <c r="C343" s="118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8"/>
        <v/>
      </c>
      <c r="C344" s="118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8"/>
        <v/>
      </c>
      <c r="C345" s="118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8"/>
        <v/>
      </c>
      <c r="C346" s="118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5">IF(J347&lt;&gt;"", $B$5, "")</f>
        <v/>
      </c>
      <c r="C347" s="118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5"/>
        <v/>
      </c>
      <c r="C348" s="118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5"/>
        <v/>
      </c>
      <c r="C349" s="118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5"/>
        <v/>
      </c>
      <c r="C350" s="118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5"/>
        <v/>
      </c>
      <c r="C351" s="118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5"/>
        <v/>
      </c>
      <c r="C352" s="118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5"/>
        <v/>
      </c>
      <c r="C353" s="118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5"/>
        <v/>
      </c>
      <c r="C354" s="118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5"/>
        <v/>
      </c>
      <c r="C355" s="118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5"/>
        <v/>
      </c>
      <c r="C356" s="118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5"/>
        <v/>
      </c>
      <c r="C357" s="118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5"/>
        <v/>
      </c>
      <c r="C358" s="118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5"/>
        <v/>
      </c>
      <c r="C359" s="118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5"/>
        <v/>
      </c>
      <c r="C360" s="118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5"/>
        <v/>
      </c>
      <c r="C361" s="118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5"/>
        <v/>
      </c>
      <c r="C362" s="118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5"/>
        <v/>
      </c>
      <c r="C363" s="118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5"/>
        <v/>
      </c>
      <c r="C364" s="118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5"/>
        <v/>
      </c>
      <c r="C365" s="118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5"/>
        <v/>
      </c>
      <c r="C366" s="118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5"/>
        <v/>
      </c>
      <c r="C367" s="118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5"/>
        <v/>
      </c>
      <c r="C368" s="118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5"/>
        <v/>
      </c>
      <c r="C369" s="118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5"/>
        <v/>
      </c>
      <c r="C370" s="118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5"/>
        <v/>
      </c>
      <c r="C371" s="118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5"/>
        <v/>
      </c>
      <c r="C372" s="118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5"/>
        <v/>
      </c>
      <c r="C373" s="118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5"/>
        <v/>
      </c>
      <c r="C374" s="118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5"/>
        <v/>
      </c>
      <c r="C375" s="118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5"/>
        <v/>
      </c>
      <c r="C376" s="118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5"/>
        <v/>
      </c>
      <c r="C377" s="118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5"/>
        <v/>
      </c>
      <c r="C378" s="118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5"/>
        <v/>
      </c>
      <c r="C379" s="118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5"/>
        <v/>
      </c>
      <c r="C380" s="118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5"/>
        <v/>
      </c>
      <c r="C381" s="118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5"/>
        <v/>
      </c>
      <c r="C382" s="118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5"/>
        <v/>
      </c>
      <c r="C383" s="118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5"/>
        <v/>
      </c>
      <c r="C384" s="118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5"/>
        <v/>
      </c>
      <c r="C385" s="118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5"/>
        <v/>
      </c>
      <c r="C386" s="118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5"/>
        <v/>
      </c>
      <c r="C387" s="118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5"/>
        <v/>
      </c>
      <c r="C388" s="118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5"/>
        <v/>
      </c>
      <c r="C389" s="118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5"/>
        <v/>
      </c>
      <c r="C390" s="118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5"/>
        <v/>
      </c>
      <c r="C391" s="118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5"/>
        <v/>
      </c>
      <c r="C392" s="118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5"/>
        <v/>
      </c>
      <c r="C393" s="118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5"/>
        <v/>
      </c>
      <c r="C394" s="118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5"/>
        <v/>
      </c>
      <c r="C395" s="118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5"/>
        <v/>
      </c>
      <c r="C396" s="118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5"/>
        <v/>
      </c>
      <c r="C397" s="118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5"/>
        <v/>
      </c>
      <c r="C398" s="118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5"/>
        <v/>
      </c>
      <c r="C399" s="118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5"/>
        <v/>
      </c>
      <c r="C400" s="118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5"/>
        <v/>
      </c>
      <c r="C401" s="118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5"/>
        <v/>
      </c>
      <c r="C402" s="118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5"/>
        <v/>
      </c>
      <c r="C403" s="118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5"/>
        <v/>
      </c>
      <c r="C404" s="118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5"/>
        <v/>
      </c>
      <c r="C405" s="118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5"/>
        <v/>
      </c>
      <c r="C406" s="118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5"/>
        <v/>
      </c>
      <c r="C407" s="118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5"/>
        <v/>
      </c>
      <c r="C408" s="118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5"/>
        <v/>
      </c>
      <c r="C409" s="118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5"/>
        <v/>
      </c>
      <c r="C410" s="118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2">IF(J411&lt;&gt;"", $B$5, "")</f>
        <v/>
      </c>
      <c r="C411" s="118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2"/>
        <v/>
      </c>
      <c r="C412" s="118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2"/>
        <v/>
      </c>
      <c r="C413" s="118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2"/>
        <v/>
      </c>
      <c r="C414" s="118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2"/>
        <v/>
      </c>
      <c r="C415" s="118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2"/>
        <v/>
      </c>
      <c r="C416" s="118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2"/>
        <v/>
      </c>
      <c r="C417" s="118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2"/>
        <v/>
      </c>
      <c r="C418" s="118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2"/>
        <v/>
      </c>
      <c r="C419" s="118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2"/>
        <v/>
      </c>
      <c r="C420" s="118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2"/>
        <v/>
      </c>
      <c r="C421" s="118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2"/>
        <v/>
      </c>
      <c r="C422" s="118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2"/>
        <v/>
      </c>
      <c r="C423" s="118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2"/>
        <v/>
      </c>
      <c r="C424" s="118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2"/>
        <v/>
      </c>
      <c r="C425" s="118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2"/>
        <v/>
      </c>
      <c r="C426" s="118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2"/>
        <v/>
      </c>
      <c r="C427" s="118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2"/>
        <v/>
      </c>
      <c r="C428" s="118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2"/>
        <v/>
      </c>
      <c r="C429" s="118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2"/>
        <v/>
      </c>
      <c r="C430" s="118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2"/>
        <v/>
      </c>
      <c r="C431" s="118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2"/>
        <v/>
      </c>
      <c r="C432" s="118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2"/>
        <v/>
      </c>
      <c r="C433" s="118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2"/>
        <v/>
      </c>
      <c r="C434" s="118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2"/>
        <v/>
      </c>
      <c r="C435" s="118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2"/>
        <v/>
      </c>
      <c r="C436" s="118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2"/>
        <v/>
      </c>
      <c r="C437" s="118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2"/>
        <v/>
      </c>
      <c r="C438" s="118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2"/>
        <v/>
      </c>
      <c r="C439" s="118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2"/>
        <v/>
      </c>
      <c r="C440" s="118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2"/>
        <v/>
      </c>
      <c r="C441" s="118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2"/>
        <v/>
      </c>
      <c r="C442" s="118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2"/>
        <v/>
      </c>
      <c r="C443" s="118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2"/>
        <v/>
      </c>
      <c r="C444" s="118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2"/>
        <v/>
      </c>
      <c r="C445" s="118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2"/>
        <v/>
      </c>
      <c r="C446" s="118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2"/>
        <v/>
      </c>
      <c r="C447" s="118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2"/>
        <v/>
      </c>
      <c r="C448" s="118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2"/>
        <v/>
      </c>
      <c r="C449" s="118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2"/>
        <v/>
      </c>
      <c r="C450" s="118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2"/>
        <v/>
      </c>
      <c r="C451" s="118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2"/>
        <v/>
      </c>
      <c r="C452" s="118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2"/>
        <v/>
      </c>
      <c r="C453" s="118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2"/>
        <v/>
      </c>
      <c r="C454" s="118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2"/>
        <v/>
      </c>
      <c r="C455" s="118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2"/>
        <v/>
      </c>
      <c r="C456" s="118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2"/>
        <v/>
      </c>
      <c r="C457" s="118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2"/>
        <v/>
      </c>
      <c r="C458" s="118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2"/>
        <v/>
      </c>
      <c r="C459" s="118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2"/>
        <v/>
      </c>
      <c r="C460" s="118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2"/>
        <v/>
      </c>
      <c r="C461" s="118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2"/>
        <v/>
      </c>
      <c r="C462" s="118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2"/>
        <v/>
      </c>
      <c r="C463" s="118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2"/>
        <v/>
      </c>
      <c r="C464" s="118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2"/>
        <v/>
      </c>
      <c r="C465" s="118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2"/>
        <v/>
      </c>
      <c r="C466" s="118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2"/>
        <v/>
      </c>
      <c r="C467" s="118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2"/>
        <v/>
      </c>
      <c r="C468" s="118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2"/>
        <v/>
      </c>
      <c r="C469" s="118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2"/>
        <v/>
      </c>
      <c r="C470" s="118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2"/>
        <v/>
      </c>
      <c r="C471" s="118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2"/>
        <v/>
      </c>
      <c r="C472" s="118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2"/>
        <v/>
      </c>
      <c r="C473" s="118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2"/>
        <v/>
      </c>
      <c r="C474" s="118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9">IF(J475&lt;&gt;"", $B$5, "")</f>
        <v/>
      </c>
      <c r="C475" s="118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9"/>
        <v/>
      </c>
      <c r="C476" s="118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9"/>
        <v/>
      </c>
      <c r="C477" s="118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9"/>
        <v/>
      </c>
      <c r="C478" s="118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9"/>
        <v/>
      </c>
      <c r="C479" s="118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9"/>
        <v/>
      </c>
      <c r="C480" s="118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9"/>
        <v/>
      </c>
      <c r="C481" s="118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9"/>
        <v/>
      </c>
      <c r="C482" s="118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9"/>
        <v/>
      </c>
      <c r="C483" s="118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9"/>
        <v/>
      </c>
      <c r="C484" s="118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9"/>
        <v/>
      </c>
      <c r="C485" s="118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9"/>
        <v/>
      </c>
      <c r="C486" s="118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9"/>
        <v/>
      </c>
      <c r="C487" s="118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9"/>
        <v/>
      </c>
      <c r="C488" s="118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9"/>
        <v/>
      </c>
      <c r="C489" s="118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9"/>
        <v/>
      </c>
      <c r="C490" s="118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9"/>
        <v/>
      </c>
      <c r="C491" s="118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9"/>
        <v/>
      </c>
      <c r="C492" s="118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9"/>
        <v/>
      </c>
      <c r="C493" s="118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9"/>
        <v/>
      </c>
      <c r="C494" s="118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9"/>
        <v/>
      </c>
      <c r="C495" s="118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9"/>
        <v/>
      </c>
      <c r="C496" s="118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9"/>
        <v/>
      </c>
      <c r="C497" s="118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9"/>
        <v/>
      </c>
      <c r="C498" s="118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9"/>
        <v/>
      </c>
      <c r="C499" s="118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9"/>
        <v/>
      </c>
      <c r="C500" s="118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9"/>
        <v/>
      </c>
      <c r="C501" s="118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9"/>
        <v/>
      </c>
      <c r="C502" s="118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9"/>
        <v/>
      </c>
      <c r="C503" s="118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9"/>
        <v/>
      </c>
      <c r="C504" s="118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9"/>
        <v/>
      </c>
      <c r="C505" s="118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9"/>
        <v/>
      </c>
      <c r="C506" s="118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9"/>
        <v/>
      </c>
      <c r="C507" s="118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9"/>
        <v/>
      </c>
      <c r="C508" s="118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9"/>
        <v/>
      </c>
      <c r="C509" s="118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9"/>
        <v/>
      </c>
      <c r="C510" s="118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9"/>
        <v/>
      </c>
      <c r="C511" s="118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9"/>
        <v/>
      </c>
      <c r="C512" s="118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9"/>
        <v/>
      </c>
      <c r="C513" s="118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9"/>
        <v/>
      </c>
      <c r="C514" s="118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9"/>
        <v/>
      </c>
      <c r="C515" s="118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9"/>
        <v/>
      </c>
      <c r="C516" s="118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9"/>
        <v/>
      </c>
      <c r="C517" s="118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9"/>
        <v/>
      </c>
      <c r="C518" s="118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9"/>
        <v/>
      </c>
      <c r="C519" s="118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9"/>
        <v/>
      </c>
      <c r="C520" s="118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9"/>
        <v/>
      </c>
      <c r="C521" s="118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9"/>
        <v/>
      </c>
      <c r="C522" s="118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9"/>
        <v/>
      </c>
      <c r="C523" s="118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9"/>
        <v/>
      </c>
      <c r="C524" s="118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9"/>
        <v/>
      </c>
      <c r="C525" s="118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9"/>
        <v/>
      </c>
      <c r="C526" s="118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9"/>
        <v/>
      </c>
      <c r="C527" s="118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9"/>
        <v/>
      </c>
      <c r="C528" s="118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9"/>
        <v/>
      </c>
      <c r="C529" s="118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9"/>
        <v/>
      </c>
      <c r="C530" s="118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9"/>
        <v/>
      </c>
      <c r="C531" s="118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9"/>
        <v/>
      </c>
      <c r="C532" s="118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9"/>
        <v/>
      </c>
      <c r="C533" s="118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9"/>
        <v/>
      </c>
      <c r="C534" s="118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9"/>
        <v/>
      </c>
      <c r="C535" s="118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9"/>
        <v/>
      </c>
      <c r="C536" s="118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9"/>
        <v/>
      </c>
      <c r="C537" s="118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9"/>
        <v/>
      </c>
      <c r="C538" s="118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6">IF(J539&lt;&gt;"", $B$5, "")</f>
        <v/>
      </c>
      <c r="C539" s="118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6"/>
        <v/>
      </c>
      <c r="C540" s="118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6"/>
        <v/>
      </c>
      <c r="C541" s="118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6"/>
        <v/>
      </c>
      <c r="C542" s="118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6"/>
        <v/>
      </c>
      <c r="C543" s="118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6"/>
        <v/>
      </c>
      <c r="C544" s="118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6"/>
        <v/>
      </c>
      <c r="C545" s="118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6"/>
        <v/>
      </c>
      <c r="C546" s="118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6"/>
        <v/>
      </c>
      <c r="C547" s="118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6"/>
        <v/>
      </c>
      <c r="C548" s="118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6"/>
        <v/>
      </c>
      <c r="C549" s="118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6"/>
        <v/>
      </c>
      <c r="C550" s="118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6"/>
        <v/>
      </c>
      <c r="C551" s="118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6"/>
        <v/>
      </c>
      <c r="C552" s="118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6"/>
        <v/>
      </c>
      <c r="C553" s="118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6"/>
        <v/>
      </c>
      <c r="C554" s="118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6"/>
        <v/>
      </c>
      <c r="C555" s="118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6"/>
        <v/>
      </c>
      <c r="C556" s="118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6"/>
        <v/>
      </c>
      <c r="C557" s="118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6"/>
        <v/>
      </c>
      <c r="C558" s="118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6"/>
        <v/>
      </c>
      <c r="C559" s="118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6"/>
        <v/>
      </c>
      <c r="C560" s="118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6"/>
        <v/>
      </c>
      <c r="C561" s="118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6"/>
        <v/>
      </c>
      <c r="C562" s="118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6"/>
        <v/>
      </c>
      <c r="C563" s="118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6"/>
        <v/>
      </c>
      <c r="C564" s="118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6"/>
        <v/>
      </c>
      <c r="C565" s="118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6"/>
        <v/>
      </c>
      <c r="C566" s="118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6"/>
        <v/>
      </c>
      <c r="C567" s="118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6"/>
        <v/>
      </c>
      <c r="C568" s="118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6"/>
        <v/>
      </c>
      <c r="C569" s="118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6"/>
        <v/>
      </c>
      <c r="C570" s="118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6"/>
        <v/>
      </c>
      <c r="C571" s="118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6"/>
        <v/>
      </c>
      <c r="C572" s="118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6"/>
        <v/>
      </c>
      <c r="C573" s="118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6"/>
        <v/>
      </c>
      <c r="C574" s="118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6"/>
        <v/>
      </c>
      <c r="C575" s="118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6"/>
        <v/>
      </c>
      <c r="C576" s="118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6"/>
        <v/>
      </c>
      <c r="C577" s="118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6"/>
        <v/>
      </c>
      <c r="C578" s="118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6"/>
        <v/>
      </c>
      <c r="C579" s="118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6"/>
        <v/>
      </c>
      <c r="C580" s="118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6"/>
        <v/>
      </c>
      <c r="C581" s="118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6"/>
        <v/>
      </c>
      <c r="C582" s="118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6"/>
        <v/>
      </c>
      <c r="C583" s="118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6"/>
        <v/>
      </c>
      <c r="C584" s="118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6"/>
        <v/>
      </c>
      <c r="C585" s="118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6"/>
        <v/>
      </c>
      <c r="C586" s="118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6"/>
        <v/>
      </c>
      <c r="C587" s="118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6"/>
        <v/>
      </c>
      <c r="C588" s="118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6"/>
        <v/>
      </c>
      <c r="C589" s="118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6"/>
        <v/>
      </c>
      <c r="C590" s="118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6"/>
        <v/>
      </c>
      <c r="C591" s="118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6"/>
        <v/>
      </c>
      <c r="C592" s="118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6"/>
        <v/>
      </c>
      <c r="C593" s="118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6"/>
        <v/>
      </c>
      <c r="C594" s="118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6"/>
        <v/>
      </c>
      <c r="C595" s="118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6"/>
        <v/>
      </c>
      <c r="C596" s="118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6"/>
        <v/>
      </c>
      <c r="C597" s="118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6"/>
        <v/>
      </c>
      <c r="C598" s="118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6"/>
        <v/>
      </c>
      <c r="C599" s="118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6"/>
        <v/>
      </c>
      <c r="C600" s="118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6"/>
        <v/>
      </c>
      <c r="C601" s="118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6"/>
        <v/>
      </c>
      <c r="C602" s="118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3">IF(J603&lt;&gt;"", $B$5, "")</f>
        <v/>
      </c>
      <c r="C603" s="118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3"/>
        <v/>
      </c>
      <c r="C604" s="118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3"/>
        <v/>
      </c>
      <c r="C605" s="118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3"/>
        <v/>
      </c>
      <c r="C606" s="118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3"/>
        <v/>
      </c>
      <c r="C607" s="118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3"/>
        <v/>
      </c>
      <c r="C608" s="118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3"/>
        <v/>
      </c>
      <c r="C609" s="118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3"/>
        <v/>
      </c>
      <c r="C610" s="118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3"/>
        <v/>
      </c>
      <c r="C611" s="118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3"/>
        <v/>
      </c>
      <c r="C612" s="118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3"/>
        <v/>
      </c>
      <c r="C613" s="118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3"/>
        <v/>
      </c>
      <c r="C614" s="118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3"/>
        <v/>
      </c>
      <c r="C615" s="118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3"/>
        <v/>
      </c>
      <c r="C616" s="118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3"/>
        <v/>
      </c>
      <c r="C617" s="118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3"/>
        <v/>
      </c>
      <c r="C618" s="118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3"/>
        <v/>
      </c>
      <c r="C619" s="118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3"/>
        <v/>
      </c>
      <c r="C620" s="118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3"/>
        <v/>
      </c>
      <c r="C621" s="118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3"/>
        <v/>
      </c>
      <c r="C622" s="118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3"/>
        <v/>
      </c>
      <c r="C623" s="118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3"/>
        <v/>
      </c>
      <c r="C624" s="118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3"/>
        <v/>
      </c>
      <c r="C625" s="118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3"/>
        <v/>
      </c>
      <c r="C626" s="118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3"/>
        <v/>
      </c>
      <c r="C627" s="118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3"/>
        <v/>
      </c>
      <c r="C628" s="118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3"/>
        <v/>
      </c>
      <c r="C629" s="118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3"/>
        <v/>
      </c>
      <c r="C630" s="118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3"/>
        <v/>
      </c>
      <c r="C631" s="118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3"/>
        <v/>
      </c>
      <c r="C632" s="118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3"/>
        <v/>
      </c>
      <c r="C633" s="118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3"/>
        <v/>
      </c>
      <c r="C634" s="118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3"/>
        <v/>
      </c>
      <c r="C635" s="118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3"/>
        <v/>
      </c>
      <c r="C636" s="118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3"/>
        <v/>
      </c>
      <c r="C637" s="118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3"/>
        <v/>
      </c>
      <c r="C638" s="118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3"/>
        <v/>
      </c>
      <c r="C639" s="118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3"/>
        <v/>
      </c>
      <c r="C640" s="118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3"/>
        <v/>
      </c>
      <c r="C641" s="118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3"/>
        <v/>
      </c>
      <c r="C642" s="118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3"/>
        <v/>
      </c>
      <c r="C643" s="118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3"/>
        <v/>
      </c>
      <c r="C644" s="118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3"/>
        <v/>
      </c>
      <c r="C645" s="118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3"/>
        <v/>
      </c>
      <c r="C646" s="118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3"/>
        <v/>
      </c>
      <c r="C647" s="118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3"/>
        <v/>
      </c>
      <c r="C648" s="118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3"/>
        <v/>
      </c>
      <c r="C649" s="118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3"/>
        <v/>
      </c>
      <c r="C650" s="118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3"/>
        <v/>
      </c>
      <c r="C651" s="118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3"/>
        <v/>
      </c>
      <c r="C652" s="118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3"/>
        <v/>
      </c>
      <c r="C653" s="118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3"/>
        <v/>
      </c>
      <c r="C654" s="118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3"/>
        <v/>
      </c>
      <c r="C655" s="118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3"/>
        <v/>
      </c>
      <c r="C656" s="118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3"/>
        <v/>
      </c>
      <c r="C657" s="118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3"/>
        <v/>
      </c>
      <c r="C658" s="118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3"/>
        <v/>
      </c>
      <c r="C659" s="118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3"/>
        <v/>
      </c>
      <c r="C660" s="118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3"/>
        <v/>
      </c>
      <c r="C661" s="118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3"/>
        <v/>
      </c>
      <c r="C662" s="118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3"/>
        <v/>
      </c>
      <c r="C663" s="118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3"/>
        <v/>
      </c>
      <c r="C664" s="118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3"/>
        <v/>
      </c>
      <c r="C665" s="118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3"/>
        <v/>
      </c>
      <c r="C666" s="118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80">IF(J667&lt;&gt;"", $B$5, "")</f>
        <v/>
      </c>
      <c r="C667" s="118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80"/>
        <v/>
      </c>
      <c r="C668" s="118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80"/>
        <v/>
      </c>
      <c r="C669" s="118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80"/>
        <v/>
      </c>
      <c r="C670" s="118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80"/>
        <v/>
      </c>
      <c r="C671" s="118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80"/>
        <v/>
      </c>
      <c r="C672" s="118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80"/>
        <v/>
      </c>
      <c r="C673" s="118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80"/>
        <v/>
      </c>
      <c r="C674" s="118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80"/>
        <v/>
      </c>
      <c r="C675" s="118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80"/>
        <v/>
      </c>
      <c r="C676" s="118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80"/>
        <v/>
      </c>
      <c r="C677" s="118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80"/>
        <v/>
      </c>
      <c r="C678" s="118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80"/>
        <v/>
      </c>
      <c r="C679" s="118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80"/>
        <v/>
      </c>
      <c r="C680" s="118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80"/>
        <v/>
      </c>
      <c r="C681" s="118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80"/>
        <v/>
      </c>
      <c r="C682" s="118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80"/>
        <v/>
      </c>
      <c r="C683" s="118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80"/>
        <v/>
      </c>
      <c r="C684" s="118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80"/>
        <v/>
      </c>
      <c r="C685" s="118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80"/>
        <v/>
      </c>
      <c r="C686" s="118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80"/>
        <v/>
      </c>
      <c r="C687" s="118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80"/>
        <v/>
      </c>
      <c r="C688" s="118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80"/>
        <v/>
      </c>
      <c r="C689" s="118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80"/>
        <v/>
      </c>
      <c r="C690" s="118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80"/>
        <v/>
      </c>
      <c r="C691" s="118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80"/>
        <v/>
      </c>
      <c r="C692" s="118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80"/>
        <v/>
      </c>
      <c r="C693" s="118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80"/>
        <v/>
      </c>
      <c r="C694" s="118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80"/>
        <v/>
      </c>
      <c r="C695" s="118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80"/>
        <v/>
      </c>
      <c r="C696" s="118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80"/>
        <v/>
      </c>
      <c r="C697" s="118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80"/>
        <v/>
      </c>
      <c r="C698" s="118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80"/>
        <v/>
      </c>
      <c r="C699" s="118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80"/>
        <v/>
      </c>
      <c r="C700" s="118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80"/>
        <v/>
      </c>
      <c r="C701" s="118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80"/>
        <v/>
      </c>
      <c r="C702" s="118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80"/>
        <v/>
      </c>
      <c r="C703" s="118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80"/>
        <v/>
      </c>
      <c r="C704" s="118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80"/>
        <v/>
      </c>
      <c r="C705" s="118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80"/>
        <v/>
      </c>
      <c r="C706" s="118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80"/>
        <v/>
      </c>
      <c r="C707" s="118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80"/>
        <v/>
      </c>
      <c r="C708" s="118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80"/>
        <v/>
      </c>
      <c r="C709" s="118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80"/>
        <v/>
      </c>
      <c r="C710" s="118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80"/>
        <v/>
      </c>
      <c r="C711" s="118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80"/>
        <v/>
      </c>
      <c r="C712" s="118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80"/>
        <v/>
      </c>
      <c r="C713" s="118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80"/>
        <v/>
      </c>
      <c r="C714" s="118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80"/>
        <v/>
      </c>
      <c r="C715" s="118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80"/>
        <v/>
      </c>
      <c r="C716" s="118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80"/>
        <v/>
      </c>
      <c r="C717" s="118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80"/>
        <v/>
      </c>
      <c r="C718" s="118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80"/>
        <v/>
      </c>
      <c r="C719" s="118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80"/>
        <v/>
      </c>
      <c r="C720" s="118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80"/>
        <v/>
      </c>
      <c r="C721" s="118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80"/>
        <v/>
      </c>
      <c r="C722" s="118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80"/>
        <v/>
      </c>
      <c r="C723" s="118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80"/>
        <v/>
      </c>
      <c r="C724" s="118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80"/>
        <v/>
      </c>
      <c r="C725" s="118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80"/>
        <v/>
      </c>
      <c r="C726" s="118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80"/>
        <v/>
      </c>
      <c r="C727" s="118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80"/>
        <v/>
      </c>
      <c r="C728" s="118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80"/>
        <v/>
      </c>
      <c r="C729" s="118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80"/>
        <v/>
      </c>
      <c r="C730" s="118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7">IF(J731&lt;&gt;"", $B$5, "")</f>
        <v/>
      </c>
      <c r="C731" s="118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7"/>
        <v/>
      </c>
      <c r="C732" s="118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7"/>
        <v/>
      </c>
      <c r="C733" s="118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7"/>
        <v/>
      </c>
      <c r="C734" s="118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7"/>
        <v/>
      </c>
      <c r="C735" s="118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7"/>
        <v/>
      </c>
      <c r="C736" s="118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7"/>
        <v/>
      </c>
      <c r="C737" s="118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7"/>
        <v/>
      </c>
      <c r="C738" s="118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7"/>
        <v/>
      </c>
      <c r="C739" s="118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7"/>
        <v/>
      </c>
      <c r="C740" s="118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7"/>
        <v/>
      </c>
      <c r="C741" s="118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7"/>
        <v/>
      </c>
      <c r="C742" s="118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7"/>
        <v/>
      </c>
      <c r="C743" s="118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7"/>
        <v/>
      </c>
      <c r="C744" s="118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7"/>
        <v/>
      </c>
      <c r="C745" s="118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7"/>
        <v/>
      </c>
      <c r="C746" s="118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7"/>
        <v/>
      </c>
      <c r="C747" s="118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7"/>
        <v/>
      </c>
      <c r="C748" s="118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7"/>
        <v/>
      </c>
      <c r="C749" s="118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7"/>
        <v/>
      </c>
      <c r="C750" s="118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7"/>
        <v/>
      </c>
      <c r="C751" s="118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7"/>
        <v/>
      </c>
      <c r="C752" s="118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7"/>
        <v/>
      </c>
      <c r="C753" s="118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7"/>
        <v/>
      </c>
      <c r="C754" s="118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7"/>
        <v/>
      </c>
      <c r="C755" s="118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7"/>
        <v/>
      </c>
      <c r="C756" s="118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7"/>
        <v/>
      </c>
      <c r="C757" s="118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7"/>
        <v/>
      </c>
      <c r="C758" s="118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7"/>
        <v/>
      </c>
      <c r="C759" s="118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7"/>
        <v/>
      </c>
      <c r="C760" s="118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7"/>
        <v/>
      </c>
      <c r="C761" s="118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7"/>
        <v/>
      </c>
      <c r="C762" s="118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7"/>
        <v/>
      </c>
      <c r="C763" s="118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7"/>
        <v/>
      </c>
      <c r="C764" s="118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7"/>
        <v/>
      </c>
      <c r="C765" s="118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7"/>
        <v/>
      </c>
      <c r="C766" s="118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7"/>
        <v/>
      </c>
      <c r="C767" s="118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7"/>
        <v/>
      </c>
      <c r="C768" s="118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7"/>
        <v/>
      </c>
      <c r="C769" s="118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7"/>
        <v/>
      </c>
      <c r="C770" s="118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7"/>
        <v/>
      </c>
      <c r="C771" s="118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7"/>
        <v/>
      </c>
      <c r="C772" s="118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7"/>
        <v/>
      </c>
      <c r="C773" s="118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7"/>
        <v/>
      </c>
      <c r="C774" s="118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7"/>
        <v/>
      </c>
      <c r="C775" s="118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7"/>
        <v/>
      </c>
      <c r="C776" s="118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7"/>
        <v/>
      </c>
      <c r="C777" s="118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7"/>
        <v/>
      </c>
      <c r="C778" s="118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7"/>
        <v/>
      </c>
      <c r="C779" s="118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7"/>
        <v/>
      </c>
      <c r="C780" s="118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7"/>
        <v/>
      </c>
      <c r="C781" s="118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7"/>
        <v/>
      </c>
      <c r="C782" s="118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7"/>
        <v/>
      </c>
      <c r="C783" s="118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7"/>
        <v/>
      </c>
      <c r="C784" s="118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7"/>
        <v/>
      </c>
      <c r="C785" s="118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7"/>
        <v/>
      </c>
      <c r="C786" s="118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7"/>
        <v/>
      </c>
      <c r="C787" s="118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7"/>
        <v/>
      </c>
      <c r="C788" s="118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7"/>
        <v/>
      </c>
      <c r="C789" s="118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7"/>
        <v/>
      </c>
      <c r="C790" s="118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7"/>
        <v/>
      </c>
      <c r="C791" s="118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7"/>
        <v/>
      </c>
      <c r="C792" s="118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7"/>
        <v/>
      </c>
      <c r="C793" s="118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7"/>
        <v/>
      </c>
      <c r="C794" s="118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4">IF(J795&lt;&gt;"", $B$5, "")</f>
        <v/>
      </c>
      <c r="C795" s="118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4"/>
        <v/>
      </c>
      <c r="C796" s="118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4"/>
        <v/>
      </c>
      <c r="C797" s="118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4"/>
        <v/>
      </c>
      <c r="C798" s="118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4"/>
        <v/>
      </c>
      <c r="C799" s="118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4"/>
        <v/>
      </c>
      <c r="C800" s="118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4"/>
        <v/>
      </c>
      <c r="C801" s="118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4"/>
        <v/>
      </c>
      <c r="C802" s="118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4"/>
        <v/>
      </c>
      <c r="C803" s="118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4"/>
        <v/>
      </c>
      <c r="C804" s="118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4"/>
        <v/>
      </c>
      <c r="C805" s="118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4"/>
        <v/>
      </c>
      <c r="C806" s="118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4"/>
        <v/>
      </c>
      <c r="C807" s="118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4"/>
        <v/>
      </c>
      <c r="C808" s="118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4"/>
        <v/>
      </c>
      <c r="C809" s="118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4"/>
        <v/>
      </c>
      <c r="C810" s="118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4"/>
        <v/>
      </c>
      <c r="C811" s="118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4"/>
        <v/>
      </c>
      <c r="C812" s="118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4"/>
        <v/>
      </c>
      <c r="C813" s="118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4"/>
        <v/>
      </c>
      <c r="C814" s="118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4"/>
        <v/>
      </c>
      <c r="C815" s="118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4"/>
        <v/>
      </c>
      <c r="C816" s="118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4"/>
        <v/>
      </c>
      <c r="C817" s="118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4"/>
        <v/>
      </c>
      <c r="C818" s="118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4"/>
        <v/>
      </c>
      <c r="C819" s="118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4"/>
        <v/>
      </c>
      <c r="C820" s="118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4"/>
        <v/>
      </c>
      <c r="C821" s="118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4"/>
        <v/>
      </c>
      <c r="C822" s="118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4"/>
        <v/>
      </c>
      <c r="C823" s="118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4"/>
        <v/>
      </c>
      <c r="C824" s="118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4"/>
        <v/>
      </c>
      <c r="C825" s="118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4"/>
        <v/>
      </c>
      <c r="C826" s="118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4"/>
        <v/>
      </c>
      <c r="C827" s="118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4"/>
        <v/>
      </c>
      <c r="C828" s="118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4"/>
        <v/>
      </c>
      <c r="C829" s="118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4"/>
        <v/>
      </c>
      <c r="C830" s="118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4"/>
        <v/>
      </c>
      <c r="C831" s="118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4"/>
        <v/>
      </c>
      <c r="C832" s="118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4"/>
        <v/>
      </c>
      <c r="C833" s="118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4"/>
        <v/>
      </c>
      <c r="C834" s="118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4"/>
        <v/>
      </c>
      <c r="C835" s="118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4"/>
        <v/>
      </c>
      <c r="C836" s="118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4"/>
        <v/>
      </c>
      <c r="C837" s="118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4"/>
        <v/>
      </c>
      <c r="C838" s="118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4"/>
        <v/>
      </c>
      <c r="C839" s="118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4"/>
        <v/>
      </c>
      <c r="C840" s="118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4"/>
        <v/>
      </c>
      <c r="C841" s="118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4"/>
        <v/>
      </c>
      <c r="C842" s="118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4"/>
        <v/>
      </c>
      <c r="C843" s="118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4"/>
        <v/>
      </c>
      <c r="C844" s="118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4"/>
        <v/>
      </c>
      <c r="C845" s="118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4"/>
        <v/>
      </c>
      <c r="C846" s="118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4"/>
        <v/>
      </c>
      <c r="C847" s="118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4"/>
        <v/>
      </c>
      <c r="C848" s="118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4"/>
        <v/>
      </c>
      <c r="C849" s="118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4"/>
        <v/>
      </c>
      <c r="C850" s="118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4"/>
        <v/>
      </c>
      <c r="C851" s="118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4"/>
        <v/>
      </c>
      <c r="C852" s="118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4"/>
        <v/>
      </c>
      <c r="C853" s="118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4"/>
        <v/>
      </c>
      <c r="C854" s="118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4"/>
        <v/>
      </c>
      <c r="C855" s="118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4"/>
        <v/>
      </c>
      <c r="C856" s="118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4"/>
        <v/>
      </c>
      <c r="C857" s="118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4"/>
        <v/>
      </c>
      <c r="C858" s="118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101">IF(J859&lt;&gt;"", $B$5, "")</f>
        <v/>
      </c>
      <c r="C859" s="118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101"/>
        <v/>
      </c>
      <c r="C860" s="118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101"/>
        <v/>
      </c>
      <c r="C861" s="118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101"/>
        <v/>
      </c>
      <c r="C862" s="118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101"/>
        <v/>
      </c>
      <c r="C863" s="118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101"/>
        <v/>
      </c>
      <c r="C864" s="118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101"/>
        <v/>
      </c>
      <c r="C865" s="118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101"/>
        <v/>
      </c>
      <c r="C866" s="118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101"/>
        <v/>
      </c>
      <c r="C867" s="118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101"/>
        <v/>
      </c>
      <c r="C868" s="118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101"/>
        <v/>
      </c>
      <c r="C869" s="118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101"/>
        <v/>
      </c>
      <c r="C870" s="118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101"/>
        <v/>
      </c>
      <c r="C871" s="118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101"/>
        <v/>
      </c>
      <c r="C872" s="118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101"/>
        <v/>
      </c>
      <c r="C873" s="118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101"/>
        <v/>
      </c>
      <c r="C874" s="118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101"/>
        <v/>
      </c>
      <c r="C875" s="118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101"/>
        <v/>
      </c>
      <c r="C876" s="118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101"/>
        <v/>
      </c>
      <c r="C877" s="118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101"/>
        <v/>
      </c>
      <c r="C878" s="118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101"/>
        <v/>
      </c>
      <c r="C879" s="118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101"/>
        <v/>
      </c>
      <c r="C880" s="118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101"/>
        <v/>
      </c>
      <c r="C881" s="118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101"/>
        <v/>
      </c>
      <c r="C882" s="118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101"/>
        <v/>
      </c>
      <c r="C883" s="118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101"/>
        <v/>
      </c>
      <c r="C884" s="118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101"/>
        <v/>
      </c>
      <c r="C885" s="118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101"/>
        <v/>
      </c>
      <c r="C886" s="118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101"/>
        <v/>
      </c>
      <c r="C887" s="118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101"/>
        <v/>
      </c>
      <c r="C888" s="118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101"/>
        <v/>
      </c>
      <c r="C889" s="118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101"/>
        <v/>
      </c>
      <c r="C890" s="118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101"/>
        <v/>
      </c>
      <c r="C891" s="118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101"/>
        <v/>
      </c>
      <c r="C892" s="118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101"/>
        <v/>
      </c>
      <c r="C893" s="118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101"/>
        <v/>
      </c>
      <c r="C894" s="118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101"/>
        <v/>
      </c>
      <c r="C895" s="118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101"/>
        <v/>
      </c>
      <c r="C896" s="118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101"/>
        <v/>
      </c>
      <c r="C897" s="118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101"/>
        <v/>
      </c>
      <c r="C898" s="118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101"/>
        <v/>
      </c>
      <c r="C899" s="118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101"/>
        <v/>
      </c>
      <c r="C900" s="118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101"/>
        <v/>
      </c>
      <c r="C901" s="118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101"/>
        <v/>
      </c>
      <c r="C902" s="118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101"/>
        <v/>
      </c>
      <c r="C903" s="118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101"/>
        <v/>
      </c>
      <c r="C904" s="118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101"/>
        <v/>
      </c>
      <c r="C905" s="118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101"/>
        <v/>
      </c>
      <c r="C906" s="118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101"/>
        <v/>
      </c>
      <c r="C907" s="118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101"/>
        <v/>
      </c>
      <c r="C908" s="118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101"/>
        <v/>
      </c>
      <c r="C909" s="118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101"/>
        <v/>
      </c>
      <c r="C910" s="118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101"/>
        <v/>
      </c>
      <c r="C911" s="118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101"/>
        <v/>
      </c>
      <c r="C912" s="118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101"/>
        <v/>
      </c>
      <c r="C913" s="118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101"/>
        <v/>
      </c>
      <c r="C914" s="118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101"/>
        <v/>
      </c>
      <c r="C915" s="118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101"/>
        <v/>
      </c>
      <c r="C916" s="118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101"/>
        <v/>
      </c>
      <c r="C917" s="118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101"/>
        <v/>
      </c>
      <c r="C918" s="118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101"/>
        <v/>
      </c>
      <c r="C919" s="118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101"/>
        <v/>
      </c>
      <c r="C920" s="118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101"/>
        <v/>
      </c>
      <c r="C921" s="118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101"/>
        <v/>
      </c>
      <c r="C922" s="118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8">IF(J923&lt;&gt;"", $B$5, "")</f>
        <v/>
      </c>
      <c r="C923" s="118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8"/>
        <v/>
      </c>
      <c r="C924" s="118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8"/>
        <v/>
      </c>
      <c r="C925" s="118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8"/>
        <v/>
      </c>
      <c r="C926" s="118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8"/>
        <v/>
      </c>
      <c r="C927" s="118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8"/>
        <v/>
      </c>
      <c r="C928" s="118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8"/>
        <v/>
      </c>
      <c r="C929" s="118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8"/>
        <v/>
      </c>
      <c r="C930" s="118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8"/>
        <v/>
      </c>
      <c r="C931" s="118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8"/>
        <v/>
      </c>
      <c r="C932" s="118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8"/>
        <v/>
      </c>
      <c r="C933" s="118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8"/>
        <v/>
      </c>
      <c r="C934" s="118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8"/>
        <v/>
      </c>
      <c r="C935" s="118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8"/>
        <v/>
      </c>
      <c r="C936" s="118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8"/>
        <v/>
      </c>
      <c r="C937" s="118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8"/>
        <v/>
      </c>
      <c r="C938" s="118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8"/>
        <v/>
      </c>
      <c r="C939" s="118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8"/>
        <v/>
      </c>
      <c r="C940" s="118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8"/>
        <v/>
      </c>
      <c r="C941" s="118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8"/>
        <v/>
      </c>
      <c r="C942" s="118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8"/>
        <v/>
      </c>
      <c r="C943" s="118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8"/>
        <v/>
      </c>
      <c r="C944" s="118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8"/>
        <v/>
      </c>
      <c r="C945" s="118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8"/>
        <v/>
      </c>
      <c r="C946" s="118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8"/>
        <v/>
      </c>
      <c r="C947" s="118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8"/>
        <v/>
      </c>
      <c r="C948" s="118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8"/>
        <v/>
      </c>
      <c r="C949" s="118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8"/>
        <v/>
      </c>
      <c r="C950" s="118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8"/>
        <v/>
      </c>
      <c r="C951" s="118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8"/>
        <v/>
      </c>
      <c r="C952" s="118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8"/>
        <v/>
      </c>
      <c r="C953" s="118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8"/>
        <v/>
      </c>
      <c r="C954" s="118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8"/>
        <v/>
      </c>
      <c r="C955" s="118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8"/>
        <v/>
      </c>
      <c r="C956" s="118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8"/>
        <v/>
      </c>
      <c r="C957" s="118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8"/>
        <v/>
      </c>
      <c r="C958" s="118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8"/>
        <v/>
      </c>
      <c r="C959" s="118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8"/>
        <v/>
      </c>
      <c r="C960" s="118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8"/>
        <v/>
      </c>
      <c r="C961" s="118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8"/>
        <v/>
      </c>
      <c r="C962" s="118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8"/>
        <v/>
      </c>
      <c r="C963" s="118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8"/>
        <v/>
      </c>
      <c r="C964" s="118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8"/>
        <v/>
      </c>
      <c r="C965" s="118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8"/>
        <v/>
      </c>
      <c r="C966" s="118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8"/>
        <v/>
      </c>
      <c r="C967" s="118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8"/>
        <v/>
      </c>
      <c r="C968" s="118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8"/>
        <v/>
      </c>
      <c r="C969" s="118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8"/>
        <v/>
      </c>
      <c r="C970" s="118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8"/>
        <v/>
      </c>
      <c r="C971" s="118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8"/>
        <v/>
      </c>
      <c r="C972" s="118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8"/>
        <v/>
      </c>
      <c r="C973" s="118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8"/>
        <v/>
      </c>
      <c r="C974" s="118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8"/>
        <v/>
      </c>
      <c r="C975" s="118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8"/>
        <v/>
      </c>
      <c r="C976" s="118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8"/>
        <v/>
      </c>
      <c r="C977" s="118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8"/>
        <v/>
      </c>
      <c r="C978" s="118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8"/>
        <v/>
      </c>
      <c r="C979" s="118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8"/>
        <v/>
      </c>
      <c r="C980" s="118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8"/>
        <v/>
      </c>
      <c r="C981" s="118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8"/>
        <v/>
      </c>
      <c r="C982" s="118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8"/>
        <v/>
      </c>
      <c r="C983" s="118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8"/>
        <v/>
      </c>
      <c r="C984" s="118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8"/>
        <v/>
      </c>
      <c r="C985" s="118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8"/>
        <v/>
      </c>
      <c r="C986" s="118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5">IF(J987&lt;&gt;"", $B$5, "")</f>
        <v/>
      </c>
      <c r="C987" s="118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5"/>
        <v/>
      </c>
      <c r="C988" s="118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5"/>
        <v/>
      </c>
      <c r="C989" s="118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5"/>
        <v/>
      </c>
      <c r="C990" s="118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5"/>
        <v/>
      </c>
      <c r="C991" s="118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5"/>
        <v/>
      </c>
      <c r="C992" s="118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5"/>
        <v/>
      </c>
      <c r="C993" s="118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5"/>
        <v/>
      </c>
      <c r="C994" s="118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5"/>
        <v/>
      </c>
      <c r="C995" s="118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5"/>
        <v/>
      </c>
      <c r="C996" s="118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5"/>
        <v/>
      </c>
      <c r="C997" s="118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5"/>
        <v/>
      </c>
      <c r="C998" s="118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5"/>
        <v/>
      </c>
      <c r="C999" s="118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5"/>
        <v/>
      </c>
      <c r="C1000" s="118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7"/>
        <v/>
      </c>
      <c r="C1002" s="118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7"/>
        <v/>
      </c>
      <c r="C1003" s="118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7"/>
        <v/>
      </c>
      <c r="C1004" s="118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Normal="100" workbookViewId="0">
      <selection activeCell="BL5" sqref="BL5"/>
    </sheetView>
  </sheetViews>
  <sheetFormatPr defaultColWidth="0" defaultRowHeight="14.5" zeroHeight="1" x14ac:dyDescent="0.35"/>
  <cols>
    <col min="1" max="1" width="8.54296875" style="99" customWidth="1"/>
    <col min="2" max="2" width="10.3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22.90625" style="99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28">
        <v>46091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28">
        <v>46091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248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2" x14ac:dyDescent="0.35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5">
      <c r="A5" s="84">
        <v>1</v>
      </c>
      <c r="B5" s="38" t="s">
        <v>263</v>
      </c>
      <c r="C5" s="38" t="s">
        <v>249</v>
      </c>
      <c r="D5" s="38" t="s">
        <v>255</v>
      </c>
      <c r="E5" s="38" t="s">
        <v>255</v>
      </c>
      <c r="F5" s="38" t="s">
        <v>255</v>
      </c>
      <c r="G5" s="84" t="s">
        <v>253</v>
      </c>
      <c r="H5" s="38" t="s">
        <v>254</v>
      </c>
      <c r="I5" s="84">
        <v>202848</v>
      </c>
      <c r="J5" s="38" t="s">
        <v>280</v>
      </c>
      <c r="K5" s="84">
        <v>202848</v>
      </c>
      <c r="L5" s="84" t="s">
        <v>281</v>
      </c>
      <c r="M5" s="38" t="s">
        <v>282</v>
      </c>
      <c r="N5" s="84">
        <v>460408</v>
      </c>
      <c r="O5" s="84" t="s">
        <v>283</v>
      </c>
      <c r="P5" s="84">
        <v>722502</v>
      </c>
      <c r="Q5" s="38" t="s">
        <v>284</v>
      </c>
      <c r="R5" s="38" t="s">
        <v>264</v>
      </c>
      <c r="S5" s="84" t="s">
        <v>285</v>
      </c>
      <c r="T5" s="84" t="s">
        <v>285</v>
      </c>
      <c r="U5" s="84" t="s">
        <v>265</v>
      </c>
      <c r="V5" s="84" t="s">
        <v>266</v>
      </c>
      <c r="W5" s="84">
        <v>541</v>
      </c>
      <c r="X5" s="38" t="s">
        <v>268</v>
      </c>
      <c r="Y5" s="84">
        <v>353833946</v>
      </c>
      <c r="Z5" s="38" t="s">
        <v>286</v>
      </c>
      <c r="AA5" s="107" t="s">
        <v>276</v>
      </c>
      <c r="AB5" s="84">
        <v>42000</v>
      </c>
      <c r="AC5" s="107" t="s">
        <v>287</v>
      </c>
      <c r="AD5" s="84">
        <v>24</v>
      </c>
      <c r="AE5" s="84" t="s">
        <v>274</v>
      </c>
      <c r="AF5" s="84" t="s">
        <v>277</v>
      </c>
      <c r="AG5" s="107" t="s">
        <v>278</v>
      </c>
      <c r="AH5" s="84" t="s">
        <v>275</v>
      </c>
      <c r="AI5" s="107" t="s">
        <v>288</v>
      </c>
      <c r="AJ5" s="84">
        <v>2240</v>
      </c>
      <c r="AK5" s="84">
        <v>2240</v>
      </c>
      <c r="AL5" s="107" t="s">
        <v>289</v>
      </c>
      <c r="AM5" s="84">
        <v>37572.18</v>
      </c>
      <c r="AN5" s="111">
        <v>12020.82</v>
      </c>
      <c r="AO5" s="111">
        <v>49593</v>
      </c>
      <c r="AP5" s="111">
        <v>4427.82</v>
      </c>
      <c r="AQ5" s="111">
        <v>52.18</v>
      </c>
      <c r="AR5" s="111">
        <v>4480</v>
      </c>
      <c r="AS5" s="111">
        <v>4427.82</v>
      </c>
      <c r="AT5" s="111">
        <v>52.18</v>
      </c>
      <c r="AU5" s="111">
        <v>4480</v>
      </c>
      <c r="AV5" s="84">
        <v>28</v>
      </c>
      <c r="AW5" s="84"/>
      <c r="AX5" s="84"/>
      <c r="AY5" s="107"/>
      <c r="AZ5" s="84"/>
      <c r="BA5" s="84"/>
      <c r="BB5" s="84" t="s">
        <v>271</v>
      </c>
      <c r="BC5" s="84"/>
      <c r="BD5" s="107"/>
      <c r="BE5" s="84">
        <v>0</v>
      </c>
      <c r="BF5" s="38" t="s">
        <v>285</v>
      </c>
      <c r="BG5" s="84" t="s">
        <v>290</v>
      </c>
      <c r="BH5" s="113" t="s">
        <v>273</v>
      </c>
      <c r="BI5" s="38" t="s">
        <v>110</v>
      </c>
      <c r="BJ5" s="85">
        <v>46094</v>
      </c>
      <c r="BK5" s="84"/>
      <c r="BL5" s="38" t="s">
        <v>114</v>
      </c>
      <c r="BM5" s="114" t="s">
        <v>119</v>
      </c>
      <c r="BN5" s="115" t="s">
        <v>199</v>
      </c>
      <c r="BO5" s="84" t="s">
        <v>243</v>
      </c>
      <c r="BP5" s="84">
        <v>4480</v>
      </c>
      <c r="BQ5" s="116" t="s">
        <v>201</v>
      </c>
      <c r="BR5" s="131" t="s">
        <v>291</v>
      </c>
    </row>
    <row r="6" spans="1:70" s="112" customFormat="1" ht="15" hidden="1" customHeight="1" x14ac:dyDescent="0.35">
      <c r="A6" s="84">
        <v>2</v>
      </c>
      <c r="B6" s="38" t="s">
        <v>263</v>
      </c>
      <c r="C6" s="38" t="s">
        <v>249</v>
      </c>
      <c r="D6" s="38" t="s">
        <v>255</v>
      </c>
      <c r="E6" s="38" t="s">
        <v>255</v>
      </c>
      <c r="F6" s="38" t="s">
        <v>255</v>
      </c>
      <c r="G6" s="84" t="s">
        <v>253</v>
      </c>
      <c r="H6" s="38" t="s">
        <v>254</v>
      </c>
      <c r="I6" s="84">
        <v>17024</v>
      </c>
      <c r="J6" s="38" t="s">
        <v>298</v>
      </c>
      <c r="K6" s="84">
        <v>17024</v>
      </c>
      <c r="L6" s="84" t="s">
        <v>299</v>
      </c>
      <c r="M6" s="38" t="s">
        <v>260</v>
      </c>
      <c r="N6" s="84">
        <v>24394</v>
      </c>
      <c r="O6" s="84" t="s">
        <v>300</v>
      </c>
      <c r="P6" s="84">
        <v>39432</v>
      </c>
      <c r="Q6" s="38" t="s">
        <v>301</v>
      </c>
      <c r="R6" s="38" t="s">
        <v>264</v>
      </c>
      <c r="S6" s="84" t="s">
        <v>302</v>
      </c>
      <c r="T6" s="84" t="s">
        <v>302</v>
      </c>
      <c r="U6" s="84" t="s">
        <v>267</v>
      </c>
      <c r="V6" s="84" t="s">
        <v>266</v>
      </c>
      <c r="W6" s="84">
        <v>0</v>
      </c>
      <c r="X6" s="38" t="s">
        <v>268</v>
      </c>
      <c r="Y6" s="84">
        <v>355292231</v>
      </c>
      <c r="Z6" s="38" t="s">
        <v>303</v>
      </c>
      <c r="AA6" s="107" t="s">
        <v>304</v>
      </c>
      <c r="AB6" s="84">
        <v>72000</v>
      </c>
      <c r="AC6" s="107" t="s">
        <v>305</v>
      </c>
      <c r="AD6" s="84">
        <v>24</v>
      </c>
      <c r="AE6" s="84" t="s">
        <v>269</v>
      </c>
      <c r="AF6" s="84" t="s">
        <v>306</v>
      </c>
      <c r="AG6" s="107" t="s">
        <v>307</v>
      </c>
      <c r="AH6" s="84" t="s">
        <v>270</v>
      </c>
      <c r="AI6" s="107" t="s">
        <v>279</v>
      </c>
      <c r="AJ6" s="84">
        <v>3840</v>
      </c>
      <c r="AK6" s="84">
        <v>3840</v>
      </c>
      <c r="AL6" s="107" t="s">
        <v>308</v>
      </c>
      <c r="AM6" s="84">
        <v>64474.2</v>
      </c>
      <c r="AN6" s="111">
        <v>19225.8</v>
      </c>
      <c r="AO6" s="111">
        <v>83700</v>
      </c>
      <c r="AP6" s="111">
        <v>7525.8</v>
      </c>
      <c r="AQ6" s="111">
        <v>202.2</v>
      </c>
      <c r="AR6" s="111">
        <v>7728</v>
      </c>
      <c r="AS6" s="111">
        <v>7525.8</v>
      </c>
      <c r="AT6" s="111">
        <v>202.2</v>
      </c>
      <c r="AU6" s="111">
        <v>7728</v>
      </c>
      <c r="AV6" s="84">
        <v>25</v>
      </c>
      <c r="AW6" s="84"/>
      <c r="AX6" s="84"/>
      <c r="AY6" s="107"/>
      <c r="AZ6" s="84"/>
      <c r="BA6" s="84"/>
      <c r="BB6" s="84" t="s">
        <v>271</v>
      </c>
      <c r="BC6" s="84" t="s">
        <v>272</v>
      </c>
      <c r="BD6" s="107"/>
      <c r="BE6" s="84">
        <v>0</v>
      </c>
      <c r="BF6" s="38" t="s">
        <v>302</v>
      </c>
      <c r="BG6" s="84" t="s">
        <v>309</v>
      </c>
      <c r="BH6" s="113" t="s">
        <v>273</v>
      </c>
      <c r="BI6" s="38" t="s">
        <v>110</v>
      </c>
      <c r="BJ6" s="85">
        <v>46094</v>
      </c>
      <c r="BK6" s="84"/>
      <c r="BL6" s="38" t="s">
        <v>114</v>
      </c>
      <c r="BM6" s="114" t="s">
        <v>119</v>
      </c>
      <c r="BN6" s="115" t="s">
        <v>199</v>
      </c>
      <c r="BO6" s="84" t="s">
        <v>245</v>
      </c>
      <c r="BP6" s="84"/>
      <c r="BQ6" s="116"/>
      <c r="BR6" s="117" t="s">
        <v>310</v>
      </c>
    </row>
    <row r="7" spans="1:70" s="112" customFormat="1" ht="15" hidden="1" customHeight="1" x14ac:dyDescent="0.35">
      <c r="A7" s="84">
        <v>3</v>
      </c>
      <c r="B7" s="38" t="s">
        <v>263</v>
      </c>
      <c r="C7" s="38" t="s">
        <v>249</v>
      </c>
      <c r="D7" s="38" t="s">
        <v>255</v>
      </c>
      <c r="E7" s="38" t="s">
        <v>255</v>
      </c>
      <c r="F7" s="38" t="s">
        <v>255</v>
      </c>
      <c r="G7" s="84" t="s">
        <v>253</v>
      </c>
      <c r="H7" s="38" t="s">
        <v>254</v>
      </c>
      <c r="I7" s="84">
        <v>225196</v>
      </c>
      <c r="J7" s="38" t="s">
        <v>318</v>
      </c>
      <c r="K7" s="84">
        <v>225196</v>
      </c>
      <c r="L7" s="84" t="s">
        <v>299</v>
      </c>
      <c r="M7" s="38" t="s">
        <v>260</v>
      </c>
      <c r="N7" s="84">
        <v>351693</v>
      </c>
      <c r="O7" s="84" t="s">
        <v>319</v>
      </c>
      <c r="P7" s="84">
        <v>551291</v>
      </c>
      <c r="Q7" s="38" t="s">
        <v>320</v>
      </c>
      <c r="R7" s="38" t="s">
        <v>264</v>
      </c>
      <c r="S7" s="84" t="s">
        <v>321</v>
      </c>
      <c r="T7" s="84" t="s">
        <v>321</v>
      </c>
      <c r="U7" s="84" t="s">
        <v>322</v>
      </c>
      <c r="V7" s="84" t="s">
        <v>266</v>
      </c>
      <c r="W7" s="84">
        <v>541</v>
      </c>
      <c r="X7" s="38" t="s">
        <v>323</v>
      </c>
      <c r="Y7" s="84">
        <v>350088834</v>
      </c>
      <c r="Z7" s="38" t="s">
        <v>383</v>
      </c>
      <c r="AA7" s="107" t="s">
        <v>403</v>
      </c>
      <c r="AB7" s="84">
        <v>44040</v>
      </c>
      <c r="AC7" s="107" t="s">
        <v>404</v>
      </c>
      <c r="AD7" s="84">
        <v>24</v>
      </c>
      <c r="AE7" s="84" t="s">
        <v>274</v>
      </c>
      <c r="AF7" s="84" t="s">
        <v>405</v>
      </c>
      <c r="AG7" s="107" t="s">
        <v>406</v>
      </c>
      <c r="AH7" s="84" t="s">
        <v>275</v>
      </c>
      <c r="AI7" s="107" t="s">
        <v>407</v>
      </c>
      <c r="AJ7" s="84">
        <v>1651</v>
      </c>
      <c r="AK7" s="84">
        <v>2400</v>
      </c>
      <c r="AL7" s="107" t="s">
        <v>408</v>
      </c>
      <c r="AM7" s="84">
        <v>41689.9</v>
      </c>
      <c r="AN7" s="111">
        <v>12761.1</v>
      </c>
      <c r="AO7" s="111">
        <v>54451</v>
      </c>
      <c r="AP7" s="111">
        <v>2350.1</v>
      </c>
      <c r="AQ7" s="111">
        <v>49.9</v>
      </c>
      <c r="AR7" s="111">
        <v>2400</v>
      </c>
      <c r="AS7" s="111">
        <v>2350.1</v>
      </c>
      <c r="AT7" s="111">
        <v>49.9</v>
      </c>
      <c r="AU7" s="111">
        <v>2400</v>
      </c>
      <c r="AV7" s="84">
        <v>38</v>
      </c>
      <c r="AW7" s="84"/>
      <c r="AX7" s="84"/>
      <c r="AY7" s="107"/>
      <c r="AZ7" s="84"/>
      <c r="BA7" s="84"/>
      <c r="BB7" s="84" t="s">
        <v>271</v>
      </c>
      <c r="BC7" s="84" t="s">
        <v>272</v>
      </c>
      <c r="BD7" s="107" t="s">
        <v>409</v>
      </c>
      <c r="BE7" s="84">
        <v>44040</v>
      </c>
      <c r="BF7" s="38" t="s">
        <v>321</v>
      </c>
      <c r="BG7" s="84" t="s">
        <v>505</v>
      </c>
      <c r="BH7" s="113" t="s">
        <v>273</v>
      </c>
      <c r="BI7" s="38" t="s">
        <v>110</v>
      </c>
      <c r="BJ7" s="85">
        <v>46094</v>
      </c>
      <c r="BK7" s="84"/>
      <c r="BL7" s="38" t="s">
        <v>114</v>
      </c>
      <c r="BM7" s="114" t="s">
        <v>119</v>
      </c>
      <c r="BN7" s="115" t="s">
        <v>200</v>
      </c>
      <c r="BO7" s="84" t="s">
        <v>245</v>
      </c>
      <c r="BP7" s="84"/>
      <c r="BQ7" s="116"/>
      <c r="BR7" s="117" t="s">
        <v>525</v>
      </c>
    </row>
    <row r="8" spans="1:70" s="112" customFormat="1" ht="15" hidden="1" customHeight="1" x14ac:dyDescent="0.35">
      <c r="A8" s="84">
        <v>4</v>
      </c>
      <c r="B8" s="38" t="s">
        <v>263</v>
      </c>
      <c r="C8" s="38" t="s">
        <v>249</v>
      </c>
      <c r="D8" s="38" t="s">
        <v>255</v>
      </c>
      <c r="E8" s="38" t="s">
        <v>255</v>
      </c>
      <c r="F8" s="38" t="s">
        <v>255</v>
      </c>
      <c r="G8" s="84" t="s">
        <v>253</v>
      </c>
      <c r="H8" s="38" t="s">
        <v>254</v>
      </c>
      <c r="I8" s="84">
        <v>225199</v>
      </c>
      <c r="J8" s="38" t="s">
        <v>324</v>
      </c>
      <c r="K8" s="84">
        <v>225199</v>
      </c>
      <c r="L8" s="84" t="s">
        <v>299</v>
      </c>
      <c r="M8" s="38" t="s">
        <v>260</v>
      </c>
      <c r="N8" s="84">
        <v>24456</v>
      </c>
      <c r="O8" s="84" t="s">
        <v>325</v>
      </c>
      <c r="P8" s="84">
        <v>381377</v>
      </c>
      <c r="Q8" s="38" t="s">
        <v>326</v>
      </c>
      <c r="R8" s="38" t="s">
        <v>264</v>
      </c>
      <c r="S8" s="84" t="s">
        <v>327</v>
      </c>
      <c r="T8" s="84" t="s">
        <v>327</v>
      </c>
      <c r="U8" s="84" t="s">
        <v>267</v>
      </c>
      <c r="V8" s="84" t="s">
        <v>266</v>
      </c>
      <c r="W8" s="84">
        <v>541</v>
      </c>
      <c r="X8" s="38" t="s">
        <v>268</v>
      </c>
      <c r="Y8" s="84">
        <v>350143780</v>
      </c>
      <c r="Z8" s="38" t="s">
        <v>384</v>
      </c>
      <c r="AA8" s="107" t="s">
        <v>410</v>
      </c>
      <c r="AB8" s="84">
        <v>44040</v>
      </c>
      <c r="AC8" s="107" t="s">
        <v>287</v>
      </c>
      <c r="AD8" s="84">
        <v>24</v>
      </c>
      <c r="AE8" s="84" t="s">
        <v>274</v>
      </c>
      <c r="AF8" s="84" t="s">
        <v>411</v>
      </c>
      <c r="AG8" s="107" t="s">
        <v>412</v>
      </c>
      <c r="AH8" s="84" t="s">
        <v>275</v>
      </c>
      <c r="AI8" s="107" t="s">
        <v>413</v>
      </c>
      <c r="AJ8" s="84">
        <v>2299</v>
      </c>
      <c r="AK8" s="84">
        <v>2400</v>
      </c>
      <c r="AL8" s="107" t="s">
        <v>414</v>
      </c>
      <c r="AM8" s="84">
        <v>43940</v>
      </c>
      <c r="AN8" s="111">
        <v>13459</v>
      </c>
      <c r="AO8" s="111">
        <v>57399</v>
      </c>
      <c r="AP8" s="111">
        <v>100</v>
      </c>
      <c r="AQ8" s="111">
        <v>0</v>
      </c>
      <c r="AR8" s="111">
        <v>100</v>
      </c>
      <c r="AS8" s="111">
        <v>100</v>
      </c>
      <c r="AT8" s="111">
        <v>0</v>
      </c>
      <c r="AU8" s="111">
        <v>100</v>
      </c>
      <c r="AV8" s="84">
        <v>38</v>
      </c>
      <c r="AW8" s="84"/>
      <c r="AX8" s="84"/>
      <c r="AY8" s="107"/>
      <c r="AZ8" s="84"/>
      <c r="BA8" s="84"/>
      <c r="BB8" s="84" t="s">
        <v>271</v>
      </c>
      <c r="BC8" s="84" t="s">
        <v>272</v>
      </c>
      <c r="BD8" s="107" t="s">
        <v>415</v>
      </c>
      <c r="BE8" s="84">
        <v>44040</v>
      </c>
      <c r="BF8" s="38" t="s">
        <v>327</v>
      </c>
      <c r="BG8" s="84" t="s">
        <v>506</v>
      </c>
      <c r="BH8" s="113" t="s">
        <v>273</v>
      </c>
      <c r="BI8" s="38" t="s">
        <v>110</v>
      </c>
      <c r="BJ8" s="85">
        <v>46094</v>
      </c>
      <c r="BK8" s="84"/>
      <c r="BL8" s="38" t="s">
        <v>115</v>
      </c>
      <c r="BM8" s="114" t="s">
        <v>130</v>
      </c>
      <c r="BN8" s="115" t="s">
        <v>199</v>
      </c>
      <c r="BO8" s="84" t="s">
        <v>244</v>
      </c>
      <c r="BP8" s="84"/>
      <c r="BQ8" s="116"/>
      <c r="BR8" s="117" t="s">
        <v>526</v>
      </c>
    </row>
    <row r="9" spans="1:70" s="112" customFormat="1" ht="15" hidden="1" customHeight="1" x14ac:dyDescent="0.35">
      <c r="A9" s="84">
        <v>5</v>
      </c>
      <c r="B9" s="38" t="s">
        <v>263</v>
      </c>
      <c r="C9" s="38" t="s">
        <v>249</v>
      </c>
      <c r="D9" s="38" t="s">
        <v>255</v>
      </c>
      <c r="E9" s="38" t="s">
        <v>255</v>
      </c>
      <c r="F9" s="38" t="s">
        <v>255</v>
      </c>
      <c r="G9" s="84" t="s">
        <v>253</v>
      </c>
      <c r="H9" s="38" t="s">
        <v>254</v>
      </c>
      <c r="I9" s="84">
        <v>16934</v>
      </c>
      <c r="J9" s="38" t="s">
        <v>328</v>
      </c>
      <c r="K9" s="84">
        <v>16934</v>
      </c>
      <c r="L9" s="84" t="s">
        <v>299</v>
      </c>
      <c r="M9" s="38" t="s">
        <v>260</v>
      </c>
      <c r="N9" s="84">
        <v>355333</v>
      </c>
      <c r="O9" s="84" t="s">
        <v>329</v>
      </c>
      <c r="P9" s="84">
        <v>710288</v>
      </c>
      <c r="Q9" s="38" t="s">
        <v>330</v>
      </c>
      <c r="R9" s="38" t="s">
        <v>264</v>
      </c>
      <c r="S9" s="84" t="s">
        <v>331</v>
      </c>
      <c r="T9" s="84" t="s">
        <v>331</v>
      </c>
      <c r="U9" s="84" t="s">
        <v>332</v>
      </c>
      <c r="V9" s="84" t="s">
        <v>266</v>
      </c>
      <c r="W9" s="84">
        <v>541</v>
      </c>
      <c r="X9" s="38" t="s">
        <v>323</v>
      </c>
      <c r="Y9" s="84">
        <v>350762727</v>
      </c>
      <c r="Z9" s="38" t="s">
        <v>385</v>
      </c>
      <c r="AA9" s="107" t="s">
        <v>416</v>
      </c>
      <c r="AB9" s="84">
        <v>44040</v>
      </c>
      <c r="AC9" s="107" t="s">
        <v>417</v>
      </c>
      <c r="AD9" s="84">
        <v>24</v>
      </c>
      <c r="AE9" s="84" t="s">
        <v>274</v>
      </c>
      <c r="AF9" s="84" t="s">
        <v>418</v>
      </c>
      <c r="AG9" s="107" t="s">
        <v>419</v>
      </c>
      <c r="AH9" s="84" t="s">
        <v>275</v>
      </c>
      <c r="AI9" s="107" t="s">
        <v>420</v>
      </c>
      <c r="AJ9" s="84">
        <v>1649</v>
      </c>
      <c r="AK9" s="84">
        <v>2400</v>
      </c>
      <c r="AL9" s="107" t="s">
        <v>421</v>
      </c>
      <c r="AM9" s="84">
        <v>39384.019999999997</v>
      </c>
      <c r="AN9" s="111">
        <v>12664.98</v>
      </c>
      <c r="AO9" s="111">
        <v>52049</v>
      </c>
      <c r="AP9" s="111">
        <v>4655.9799999999996</v>
      </c>
      <c r="AQ9" s="111">
        <v>144.02000000000001</v>
      </c>
      <c r="AR9" s="111">
        <v>4800</v>
      </c>
      <c r="AS9" s="111">
        <v>4655.9799999999996</v>
      </c>
      <c r="AT9" s="111">
        <v>144.02000000000001</v>
      </c>
      <c r="AU9" s="111">
        <v>4800</v>
      </c>
      <c r="AV9" s="84">
        <v>37</v>
      </c>
      <c r="AW9" s="84"/>
      <c r="AX9" s="84"/>
      <c r="AY9" s="107"/>
      <c r="AZ9" s="84"/>
      <c r="BA9" s="84"/>
      <c r="BB9" s="84" t="s">
        <v>271</v>
      </c>
      <c r="BC9" s="84" t="s">
        <v>272</v>
      </c>
      <c r="BD9" s="107" t="s">
        <v>409</v>
      </c>
      <c r="BE9" s="84">
        <v>44040</v>
      </c>
      <c r="BF9" s="38" t="s">
        <v>331</v>
      </c>
      <c r="BG9" s="84" t="s">
        <v>507</v>
      </c>
      <c r="BH9" s="113" t="s">
        <v>273</v>
      </c>
      <c r="BI9" s="38" t="s">
        <v>110</v>
      </c>
      <c r="BJ9" s="85">
        <v>46094</v>
      </c>
      <c r="BK9" s="84"/>
      <c r="BL9" s="38" t="s">
        <v>114</v>
      </c>
      <c r="BM9" s="114" t="s">
        <v>119</v>
      </c>
      <c r="BN9" s="115" t="s">
        <v>200</v>
      </c>
      <c r="BO9" s="84" t="s">
        <v>245</v>
      </c>
      <c r="BP9" s="84"/>
      <c r="BQ9" s="116"/>
      <c r="BR9" s="117" t="s">
        <v>525</v>
      </c>
    </row>
    <row r="10" spans="1:70" s="112" customFormat="1" ht="15" hidden="1" customHeight="1" x14ac:dyDescent="0.35">
      <c r="A10" s="84">
        <v>6</v>
      </c>
      <c r="B10" s="38" t="s">
        <v>263</v>
      </c>
      <c r="C10" s="38" t="s">
        <v>249</v>
      </c>
      <c r="D10" s="38" t="s">
        <v>255</v>
      </c>
      <c r="E10" s="38" t="s">
        <v>255</v>
      </c>
      <c r="F10" s="38" t="s">
        <v>255</v>
      </c>
      <c r="G10" s="84" t="s">
        <v>253</v>
      </c>
      <c r="H10" s="38" t="s">
        <v>254</v>
      </c>
      <c r="I10" s="84">
        <v>203557</v>
      </c>
      <c r="J10" s="38" t="s">
        <v>333</v>
      </c>
      <c r="K10" s="84">
        <v>203557</v>
      </c>
      <c r="L10" s="84" t="s">
        <v>299</v>
      </c>
      <c r="M10" s="38" t="s">
        <v>260</v>
      </c>
      <c r="N10" s="84">
        <v>398584</v>
      </c>
      <c r="O10" s="84" t="s">
        <v>334</v>
      </c>
      <c r="P10" s="84">
        <v>594837</v>
      </c>
      <c r="Q10" s="38" t="s">
        <v>335</v>
      </c>
      <c r="R10" s="38" t="s">
        <v>264</v>
      </c>
      <c r="S10" s="84" t="s">
        <v>336</v>
      </c>
      <c r="T10" s="84" t="s">
        <v>336</v>
      </c>
      <c r="U10" s="84" t="s">
        <v>332</v>
      </c>
      <c r="V10" s="84" t="s">
        <v>266</v>
      </c>
      <c r="W10" s="84">
        <v>541</v>
      </c>
      <c r="X10" s="38" t="s">
        <v>323</v>
      </c>
      <c r="Y10" s="84">
        <v>351220722</v>
      </c>
      <c r="Z10" s="38" t="s">
        <v>386</v>
      </c>
      <c r="AA10" s="107" t="s">
        <v>422</v>
      </c>
      <c r="AB10" s="84">
        <v>44040</v>
      </c>
      <c r="AC10" s="107" t="s">
        <v>423</v>
      </c>
      <c r="AD10" s="84">
        <v>24</v>
      </c>
      <c r="AE10" s="84" t="s">
        <v>274</v>
      </c>
      <c r="AF10" s="84" t="s">
        <v>424</v>
      </c>
      <c r="AG10" s="107" t="s">
        <v>425</v>
      </c>
      <c r="AH10" s="84" t="s">
        <v>275</v>
      </c>
      <c r="AI10" s="107" t="s">
        <v>426</v>
      </c>
      <c r="AJ10" s="84">
        <v>1724</v>
      </c>
      <c r="AK10" s="84">
        <v>2400</v>
      </c>
      <c r="AL10" s="107" t="s">
        <v>427</v>
      </c>
      <c r="AM10" s="84">
        <v>42040</v>
      </c>
      <c r="AN10" s="111">
        <v>12884</v>
      </c>
      <c r="AO10" s="111">
        <v>54924</v>
      </c>
      <c r="AP10" s="111">
        <v>2000</v>
      </c>
      <c r="AQ10" s="111">
        <v>0</v>
      </c>
      <c r="AR10" s="111">
        <v>2000</v>
      </c>
      <c r="AS10" s="111">
        <v>2000</v>
      </c>
      <c r="AT10" s="111">
        <v>0</v>
      </c>
      <c r="AU10" s="111">
        <v>2000</v>
      </c>
      <c r="AV10" s="84">
        <v>30</v>
      </c>
      <c r="AW10" s="84"/>
      <c r="AX10" s="84"/>
      <c r="AY10" s="107"/>
      <c r="AZ10" s="84"/>
      <c r="BA10" s="84"/>
      <c r="BB10" s="84" t="s">
        <v>271</v>
      </c>
      <c r="BC10" s="84" t="s">
        <v>272</v>
      </c>
      <c r="BD10" s="107" t="s">
        <v>415</v>
      </c>
      <c r="BE10" s="84">
        <v>44040</v>
      </c>
      <c r="BF10" s="38" t="s">
        <v>336</v>
      </c>
      <c r="BG10" s="84" t="s">
        <v>508</v>
      </c>
      <c r="BH10" s="113" t="s">
        <v>273</v>
      </c>
      <c r="BI10" s="38" t="s">
        <v>110</v>
      </c>
      <c r="BJ10" s="85">
        <v>46094</v>
      </c>
      <c r="BK10" s="84"/>
      <c r="BL10" s="38" t="s">
        <v>114</v>
      </c>
      <c r="BM10" s="114" t="s">
        <v>119</v>
      </c>
      <c r="BN10" s="115" t="s">
        <v>200</v>
      </c>
      <c r="BO10" s="84" t="s">
        <v>245</v>
      </c>
      <c r="BP10" s="84"/>
      <c r="BQ10" s="116"/>
      <c r="BR10" s="117" t="s">
        <v>525</v>
      </c>
    </row>
    <row r="11" spans="1:70" s="112" customFormat="1" ht="15" hidden="1" customHeight="1" x14ac:dyDescent="0.35">
      <c r="A11" s="84">
        <v>7</v>
      </c>
      <c r="B11" s="38" t="s">
        <v>263</v>
      </c>
      <c r="C11" s="38" t="s">
        <v>249</v>
      </c>
      <c r="D11" s="38" t="s">
        <v>255</v>
      </c>
      <c r="E11" s="38" t="s">
        <v>255</v>
      </c>
      <c r="F11" s="38" t="s">
        <v>255</v>
      </c>
      <c r="G11" s="84" t="s">
        <v>253</v>
      </c>
      <c r="H11" s="38" t="s">
        <v>254</v>
      </c>
      <c r="I11" s="84">
        <v>203557</v>
      </c>
      <c r="J11" s="38" t="s">
        <v>333</v>
      </c>
      <c r="K11" s="84">
        <v>203557</v>
      </c>
      <c r="L11" s="84" t="s">
        <v>299</v>
      </c>
      <c r="M11" s="38" t="s">
        <v>260</v>
      </c>
      <c r="N11" s="84">
        <v>398584</v>
      </c>
      <c r="O11" s="84" t="s">
        <v>334</v>
      </c>
      <c r="P11" s="84">
        <v>628994</v>
      </c>
      <c r="Q11" s="38" t="s">
        <v>337</v>
      </c>
      <c r="R11" s="38" t="s">
        <v>264</v>
      </c>
      <c r="S11" s="84" t="s">
        <v>338</v>
      </c>
      <c r="T11" s="84" t="s">
        <v>338</v>
      </c>
      <c r="U11" s="84" t="s">
        <v>332</v>
      </c>
      <c r="V11" s="84" t="s">
        <v>266</v>
      </c>
      <c r="W11" s="84">
        <v>541</v>
      </c>
      <c r="X11" s="38" t="s">
        <v>323</v>
      </c>
      <c r="Y11" s="84">
        <v>351918229</v>
      </c>
      <c r="Z11" s="38" t="s">
        <v>387</v>
      </c>
      <c r="AA11" s="107" t="s">
        <v>428</v>
      </c>
      <c r="AB11" s="84">
        <v>42000</v>
      </c>
      <c r="AC11" s="107" t="s">
        <v>423</v>
      </c>
      <c r="AD11" s="84">
        <v>24</v>
      </c>
      <c r="AE11" s="84" t="s">
        <v>274</v>
      </c>
      <c r="AF11" s="84" t="s">
        <v>429</v>
      </c>
      <c r="AG11" s="107" t="s">
        <v>430</v>
      </c>
      <c r="AH11" s="84" t="s">
        <v>275</v>
      </c>
      <c r="AI11" s="107" t="s">
        <v>431</v>
      </c>
      <c r="AJ11" s="84">
        <v>2240</v>
      </c>
      <c r="AK11" s="84">
        <v>2240</v>
      </c>
      <c r="AL11" s="107" t="s">
        <v>432</v>
      </c>
      <c r="AM11" s="84">
        <v>33692.57</v>
      </c>
      <c r="AN11" s="111">
        <v>12031.43</v>
      </c>
      <c r="AO11" s="111">
        <v>45724</v>
      </c>
      <c r="AP11" s="111">
        <v>8307.43</v>
      </c>
      <c r="AQ11" s="111">
        <v>304.57</v>
      </c>
      <c r="AR11" s="111">
        <v>8612</v>
      </c>
      <c r="AS11" s="111">
        <v>8307.43</v>
      </c>
      <c r="AT11" s="111">
        <v>304.57</v>
      </c>
      <c r="AU11" s="111">
        <v>8612</v>
      </c>
      <c r="AV11" s="84">
        <v>33</v>
      </c>
      <c r="AW11" s="84"/>
      <c r="AX11" s="84"/>
      <c r="AY11" s="107"/>
      <c r="AZ11" s="84"/>
      <c r="BA11" s="84"/>
      <c r="BB11" s="84" t="s">
        <v>271</v>
      </c>
      <c r="BC11" s="84" t="s">
        <v>272</v>
      </c>
      <c r="BD11" s="107" t="s">
        <v>409</v>
      </c>
      <c r="BE11" s="84">
        <v>42000</v>
      </c>
      <c r="BF11" s="38" t="s">
        <v>338</v>
      </c>
      <c r="BG11" s="84" t="s">
        <v>509</v>
      </c>
      <c r="BH11" s="113" t="s">
        <v>273</v>
      </c>
      <c r="BI11" s="38" t="s">
        <v>110</v>
      </c>
      <c r="BJ11" s="85">
        <v>46094</v>
      </c>
      <c r="BK11" s="84"/>
      <c r="BL11" s="38" t="s">
        <v>114</v>
      </c>
      <c r="BM11" s="114" t="s">
        <v>119</v>
      </c>
      <c r="BN11" s="115" t="s">
        <v>200</v>
      </c>
      <c r="BO11" s="84" t="s">
        <v>245</v>
      </c>
      <c r="BP11" s="84"/>
      <c r="BQ11" s="116"/>
      <c r="BR11" s="117" t="s">
        <v>525</v>
      </c>
    </row>
    <row r="12" spans="1:70" s="112" customFormat="1" ht="15" hidden="1" customHeight="1" x14ac:dyDescent="0.35">
      <c r="A12" s="84">
        <v>8</v>
      </c>
      <c r="B12" s="38" t="s">
        <v>263</v>
      </c>
      <c r="C12" s="38" t="s">
        <v>249</v>
      </c>
      <c r="D12" s="38" t="s">
        <v>255</v>
      </c>
      <c r="E12" s="38" t="s">
        <v>255</v>
      </c>
      <c r="F12" s="38" t="s">
        <v>255</v>
      </c>
      <c r="G12" s="84" t="s">
        <v>253</v>
      </c>
      <c r="H12" s="38" t="s">
        <v>254</v>
      </c>
      <c r="I12" s="84">
        <v>225199</v>
      </c>
      <c r="J12" s="38" t="s">
        <v>324</v>
      </c>
      <c r="K12" s="84">
        <v>225199</v>
      </c>
      <c r="L12" s="84" t="s">
        <v>299</v>
      </c>
      <c r="M12" s="38" t="s">
        <v>260</v>
      </c>
      <c r="N12" s="84">
        <v>24456</v>
      </c>
      <c r="O12" s="84" t="s">
        <v>325</v>
      </c>
      <c r="P12" s="84">
        <v>381377</v>
      </c>
      <c r="Q12" s="38" t="s">
        <v>326</v>
      </c>
      <c r="R12" s="38" t="s">
        <v>264</v>
      </c>
      <c r="S12" s="84" t="s">
        <v>339</v>
      </c>
      <c r="T12" s="84" t="s">
        <v>339</v>
      </c>
      <c r="U12" s="84" t="s">
        <v>267</v>
      </c>
      <c r="V12" s="84" t="s">
        <v>266</v>
      </c>
      <c r="W12" s="84">
        <v>541</v>
      </c>
      <c r="X12" s="38" t="s">
        <v>268</v>
      </c>
      <c r="Y12" s="84">
        <v>352478559</v>
      </c>
      <c r="Z12" s="38" t="s">
        <v>388</v>
      </c>
      <c r="AA12" s="107" t="s">
        <v>433</v>
      </c>
      <c r="AB12" s="84">
        <v>52000</v>
      </c>
      <c r="AC12" s="107" t="s">
        <v>287</v>
      </c>
      <c r="AD12" s="84">
        <v>24</v>
      </c>
      <c r="AE12" s="84" t="s">
        <v>434</v>
      </c>
      <c r="AF12" s="84" t="s">
        <v>435</v>
      </c>
      <c r="AG12" s="107" t="s">
        <v>436</v>
      </c>
      <c r="AH12" s="84" t="s">
        <v>437</v>
      </c>
      <c r="AI12" s="107" t="s">
        <v>438</v>
      </c>
      <c r="AJ12" s="84">
        <v>2780</v>
      </c>
      <c r="AK12" s="84">
        <v>2780</v>
      </c>
      <c r="AL12" s="107" t="s">
        <v>439</v>
      </c>
      <c r="AM12" s="84">
        <v>41035.75</v>
      </c>
      <c r="AN12" s="111">
        <v>13644.25</v>
      </c>
      <c r="AO12" s="111">
        <v>54680</v>
      </c>
      <c r="AP12" s="111">
        <v>10964.25</v>
      </c>
      <c r="AQ12" s="111">
        <v>530.75</v>
      </c>
      <c r="AR12" s="111">
        <v>11495</v>
      </c>
      <c r="AS12" s="111">
        <v>10964.25</v>
      </c>
      <c r="AT12" s="111">
        <v>530.75</v>
      </c>
      <c r="AU12" s="111">
        <v>11495</v>
      </c>
      <c r="AV12" s="84">
        <v>31</v>
      </c>
      <c r="AW12" s="84"/>
      <c r="AX12" s="84"/>
      <c r="AY12" s="107"/>
      <c r="AZ12" s="84"/>
      <c r="BA12" s="84"/>
      <c r="BB12" s="84" t="s">
        <v>271</v>
      </c>
      <c r="BC12" s="84" t="s">
        <v>272</v>
      </c>
      <c r="BD12" s="107"/>
      <c r="BE12" s="84">
        <v>0</v>
      </c>
      <c r="BF12" s="38" t="s">
        <v>339</v>
      </c>
      <c r="BG12" s="84" t="s">
        <v>510</v>
      </c>
      <c r="BH12" s="113" t="s">
        <v>273</v>
      </c>
      <c r="BI12" s="38" t="s">
        <v>110</v>
      </c>
      <c r="BJ12" s="85">
        <v>46095</v>
      </c>
      <c r="BK12" s="84"/>
      <c r="BL12" s="38" t="s">
        <v>115</v>
      </c>
      <c r="BM12" s="114" t="s">
        <v>130</v>
      </c>
      <c r="BN12" s="115" t="s">
        <v>200</v>
      </c>
      <c r="BO12" s="84" t="s">
        <v>245</v>
      </c>
      <c r="BP12" s="84"/>
      <c r="BQ12" s="116"/>
      <c r="BR12" s="117" t="s">
        <v>525</v>
      </c>
    </row>
    <row r="13" spans="1:70" s="112" customFormat="1" ht="15" hidden="1" customHeight="1" x14ac:dyDescent="0.35">
      <c r="A13" s="84">
        <v>9</v>
      </c>
      <c r="B13" s="38" t="s">
        <v>263</v>
      </c>
      <c r="C13" s="38" t="s">
        <v>249</v>
      </c>
      <c r="D13" s="38" t="s">
        <v>255</v>
      </c>
      <c r="E13" s="38" t="s">
        <v>255</v>
      </c>
      <c r="F13" s="38" t="s">
        <v>255</v>
      </c>
      <c r="G13" s="84" t="s">
        <v>253</v>
      </c>
      <c r="H13" s="38" t="s">
        <v>254</v>
      </c>
      <c r="I13" s="84">
        <v>16998</v>
      </c>
      <c r="J13" s="38" t="s">
        <v>340</v>
      </c>
      <c r="K13" s="84">
        <v>16998</v>
      </c>
      <c r="L13" s="84" t="s">
        <v>299</v>
      </c>
      <c r="M13" s="38" t="s">
        <v>260</v>
      </c>
      <c r="N13" s="84">
        <v>419626</v>
      </c>
      <c r="O13" s="84" t="s">
        <v>341</v>
      </c>
      <c r="P13" s="84">
        <v>646695</v>
      </c>
      <c r="Q13" s="38" t="s">
        <v>342</v>
      </c>
      <c r="R13" s="38" t="s">
        <v>264</v>
      </c>
      <c r="S13" s="84" t="s">
        <v>343</v>
      </c>
      <c r="T13" s="84" t="s">
        <v>343</v>
      </c>
      <c r="U13" s="84" t="s">
        <v>344</v>
      </c>
      <c r="V13" s="84" t="s">
        <v>266</v>
      </c>
      <c r="W13" s="84">
        <v>541</v>
      </c>
      <c r="X13" s="38" t="s">
        <v>268</v>
      </c>
      <c r="Y13" s="84">
        <v>352834896</v>
      </c>
      <c r="Z13" s="38" t="s">
        <v>389</v>
      </c>
      <c r="AA13" s="107" t="s">
        <v>438</v>
      </c>
      <c r="AB13" s="84">
        <v>42000</v>
      </c>
      <c r="AC13" s="107" t="s">
        <v>417</v>
      </c>
      <c r="AD13" s="84">
        <v>24</v>
      </c>
      <c r="AE13" s="84" t="s">
        <v>274</v>
      </c>
      <c r="AF13" s="84" t="s">
        <v>440</v>
      </c>
      <c r="AG13" s="107" t="s">
        <v>441</v>
      </c>
      <c r="AH13" s="84" t="s">
        <v>275</v>
      </c>
      <c r="AI13" s="107" t="s">
        <v>442</v>
      </c>
      <c r="AJ13" s="84">
        <v>2240</v>
      </c>
      <c r="AK13" s="84">
        <v>2240</v>
      </c>
      <c r="AL13" s="107" t="s">
        <v>443</v>
      </c>
      <c r="AM13" s="84">
        <v>26403.08</v>
      </c>
      <c r="AN13" s="111">
        <v>11676.92</v>
      </c>
      <c r="AO13" s="111">
        <v>38080</v>
      </c>
      <c r="AP13" s="111">
        <v>15596.92</v>
      </c>
      <c r="AQ13" s="111">
        <v>1416.36</v>
      </c>
      <c r="AR13" s="111">
        <v>17013.28</v>
      </c>
      <c r="AS13" s="111">
        <v>15596.92</v>
      </c>
      <c r="AT13" s="111">
        <v>1416.36</v>
      </c>
      <c r="AU13" s="111">
        <v>17013.28</v>
      </c>
      <c r="AV13" s="84">
        <v>30</v>
      </c>
      <c r="AW13" s="84"/>
      <c r="AX13" s="84"/>
      <c r="AY13" s="107"/>
      <c r="AZ13" s="84"/>
      <c r="BA13" s="84"/>
      <c r="BB13" s="84" t="s">
        <v>271</v>
      </c>
      <c r="BC13" s="84" t="s">
        <v>272</v>
      </c>
      <c r="BD13" s="107" t="s">
        <v>444</v>
      </c>
      <c r="BE13" s="84">
        <v>42000</v>
      </c>
      <c r="BF13" s="38" t="s">
        <v>343</v>
      </c>
      <c r="BG13" s="84" t="s">
        <v>511</v>
      </c>
      <c r="BH13" s="113" t="s">
        <v>273</v>
      </c>
      <c r="BI13" s="38" t="s">
        <v>110</v>
      </c>
      <c r="BJ13" s="85">
        <v>46095</v>
      </c>
      <c r="BK13" s="84"/>
      <c r="BL13" s="38" t="s">
        <v>114</v>
      </c>
      <c r="BM13" s="114" t="s">
        <v>119</v>
      </c>
      <c r="BN13" s="115" t="s">
        <v>200</v>
      </c>
      <c r="BO13" s="84" t="s">
        <v>245</v>
      </c>
      <c r="BP13" s="84"/>
      <c r="BQ13" s="116"/>
      <c r="BR13" s="117" t="s">
        <v>525</v>
      </c>
    </row>
    <row r="14" spans="1:70" s="112" customFormat="1" ht="15" hidden="1" customHeight="1" x14ac:dyDescent="0.35">
      <c r="A14" s="84">
        <v>10</v>
      </c>
      <c r="B14" s="38" t="s">
        <v>263</v>
      </c>
      <c r="C14" s="38" t="s">
        <v>249</v>
      </c>
      <c r="D14" s="38" t="s">
        <v>255</v>
      </c>
      <c r="E14" s="38" t="s">
        <v>255</v>
      </c>
      <c r="F14" s="38" t="s">
        <v>255</v>
      </c>
      <c r="G14" s="84" t="s">
        <v>253</v>
      </c>
      <c r="H14" s="38" t="s">
        <v>254</v>
      </c>
      <c r="I14" s="84">
        <v>17024</v>
      </c>
      <c r="J14" s="38" t="s">
        <v>298</v>
      </c>
      <c r="K14" s="84">
        <v>17024</v>
      </c>
      <c r="L14" s="84" t="s">
        <v>299</v>
      </c>
      <c r="M14" s="38" t="s">
        <v>260</v>
      </c>
      <c r="N14" s="84">
        <v>24447</v>
      </c>
      <c r="O14" s="84" t="s">
        <v>345</v>
      </c>
      <c r="P14" s="84">
        <v>590671</v>
      </c>
      <c r="Q14" s="38" t="s">
        <v>346</v>
      </c>
      <c r="R14" s="38" t="s">
        <v>264</v>
      </c>
      <c r="S14" s="84" t="s">
        <v>347</v>
      </c>
      <c r="T14" s="84" t="s">
        <v>347</v>
      </c>
      <c r="U14" s="84" t="s">
        <v>267</v>
      </c>
      <c r="V14" s="84" t="s">
        <v>266</v>
      </c>
      <c r="W14" s="84">
        <v>541</v>
      </c>
      <c r="X14" s="38" t="s">
        <v>268</v>
      </c>
      <c r="Y14" s="84">
        <v>352834899</v>
      </c>
      <c r="Z14" s="38" t="s">
        <v>390</v>
      </c>
      <c r="AA14" s="107" t="s">
        <v>438</v>
      </c>
      <c r="AB14" s="84">
        <v>52000</v>
      </c>
      <c r="AC14" s="107" t="s">
        <v>305</v>
      </c>
      <c r="AD14" s="84">
        <v>24</v>
      </c>
      <c r="AE14" s="84" t="s">
        <v>434</v>
      </c>
      <c r="AF14" s="84" t="s">
        <v>445</v>
      </c>
      <c r="AG14" s="107" t="s">
        <v>446</v>
      </c>
      <c r="AH14" s="84" t="s">
        <v>437</v>
      </c>
      <c r="AI14" s="107" t="s">
        <v>447</v>
      </c>
      <c r="AJ14" s="84">
        <v>2780</v>
      </c>
      <c r="AK14" s="84">
        <v>2780</v>
      </c>
      <c r="AL14" s="107" t="s">
        <v>448</v>
      </c>
      <c r="AM14" s="84">
        <v>33941.800000000003</v>
      </c>
      <c r="AN14" s="111">
        <v>13038.2</v>
      </c>
      <c r="AO14" s="111">
        <v>46980</v>
      </c>
      <c r="AP14" s="111">
        <v>18058.2</v>
      </c>
      <c r="AQ14" s="111">
        <v>1436.8</v>
      </c>
      <c r="AR14" s="111">
        <v>19495</v>
      </c>
      <c r="AS14" s="111">
        <v>18058.2</v>
      </c>
      <c r="AT14" s="111">
        <v>1436.8</v>
      </c>
      <c r="AU14" s="111">
        <v>19495</v>
      </c>
      <c r="AV14" s="84">
        <v>31</v>
      </c>
      <c r="AW14" s="84"/>
      <c r="AX14" s="84"/>
      <c r="AY14" s="107"/>
      <c r="AZ14" s="84"/>
      <c r="BA14" s="84"/>
      <c r="BB14" s="84" t="s">
        <v>271</v>
      </c>
      <c r="BC14" s="84" t="s">
        <v>272</v>
      </c>
      <c r="BD14" s="107" t="s">
        <v>415</v>
      </c>
      <c r="BE14" s="84">
        <v>52000</v>
      </c>
      <c r="BF14" s="38" t="s">
        <v>347</v>
      </c>
      <c r="BG14" s="84" t="s">
        <v>512</v>
      </c>
      <c r="BH14" s="113" t="s">
        <v>273</v>
      </c>
      <c r="BI14" s="38" t="s">
        <v>110</v>
      </c>
      <c r="BJ14" s="85">
        <v>46095</v>
      </c>
      <c r="BK14" s="84"/>
      <c r="BL14" s="38" t="s">
        <v>114</v>
      </c>
      <c r="BM14" s="114" t="s">
        <v>119</v>
      </c>
      <c r="BN14" s="115" t="s">
        <v>200</v>
      </c>
      <c r="BO14" s="84" t="s">
        <v>245</v>
      </c>
      <c r="BP14" s="84"/>
      <c r="BQ14" s="116"/>
      <c r="BR14" s="117" t="s">
        <v>525</v>
      </c>
    </row>
    <row r="15" spans="1:70" s="112" customFormat="1" ht="15" hidden="1" customHeight="1" x14ac:dyDescent="0.35">
      <c r="A15" s="84">
        <v>11</v>
      </c>
      <c r="B15" s="38" t="s">
        <v>263</v>
      </c>
      <c r="C15" s="38" t="s">
        <v>249</v>
      </c>
      <c r="D15" s="38" t="s">
        <v>255</v>
      </c>
      <c r="E15" s="38" t="s">
        <v>255</v>
      </c>
      <c r="F15" s="38" t="s">
        <v>255</v>
      </c>
      <c r="G15" s="84" t="s">
        <v>253</v>
      </c>
      <c r="H15" s="38" t="s">
        <v>254</v>
      </c>
      <c r="I15" s="84">
        <v>16998</v>
      </c>
      <c r="J15" s="38" t="s">
        <v>340</v>
      </c>
      <c r="K15" s="84">
        <v>16998</v>
      </c>
      <c r="L15" s="84" t="s">
        <v>299</v>
      </c>
      <c r="M15" s="38" t="s">
        <v>260</v>
      </c>
      <c r="N15" s="84">
        <v>384322</v>
      </c>
      <c r="O15" s="84" t="s">
        <v>348</v>
      </c>
      <c r="P15" s="84">
        <v>727862</v>
      </c>
      <c r="Q15" s="38" t="s">
        <v>349</v>
      </c>
      <c r="R15" s="38" t="s">
        <v>350</v>
      </c>
      <c r="S15" s="84" t="s">
        <v>351</v>
      </c>
      <c r="T15" s="84" t="s">
        <v>351</v>
      </c>
      <c r="U15" s="84" t="s">
        <v>332</v>
      </c>
      <c r="V15" s="84" t="s">
        <v>266</v>
      </c>
      <c r="W15" s="84">
        <v>541</v>
      </c>
      <c r="X15" s="38" t="s">
        <v>323</v>
      </c>
      <c r="Y15" s="84">
        <v>353356609</v>
      </c>
      <c r="Z15" s="38" t="s">
        <v>391</v>
      </c>
      <c r="AA15" s="107" t="s">
        <v>449</v>
      </c>
      <c r="AB15" s="84">
        <v>30000</v>
      </c>
      <c r="AC15" s="107" t="s">
        <v>450</v>
      </c>
      <c r="AD15" s="84">
        <v>18</v>
      </c>
      <c r="AE15" s="84" t="s">
        <v>451</v>
      </c>
      <c r="AF15" s="84" t="s">
        <v>452</v>
      </c>
      <c r="AG15" s="107" t="s">
        <v>453</v>
      </c>
      <c r="AH15" s="84" t="s">
        <v>275</v>
      </c>
      <c r="AI15" s="107" t="s">
        <v>454</v>
      </c>
      <c r="AJ15" s="84">
        <v>2020</v>
      </c>
      <c r="AK15" s="84">
        <v>2020</v>
      </c>
      <c r="AL15" s="107" t="s">
        <v>455</v>
      </c>
      <c r="AM15" s="84">
        <v>28397.01</v>
      </c>
      <c r="AN15" s="111">
        <v>5942.99</v>
      </c>
      <c r="AO15" s="111">
        <v>34340</v>
      </c>
      <c r="AP15" s="111">
        <v>1602.99</v>
      </c>
      <c r="AQ15" s="111">
        <v>31.01</v>
      </c>
      <c r="AR15" s="111">
        <v>1634</v>
      </c>
      <c r="AS15" s="111">
        <v>1602.99</v>
      </c>
      <c r="AT15" s="111">
        <v>31.01</v>
      </c>
      <c r="AU15" s="111">
        <v>1634</v>
      </c>
      <c r="AV15" s="84">
        <v>30</v>
      </c>
      <c r="AW15" s="84"/>
      <c r="AX15" s="84"/>
      <c r="AY15" s="107"/>
      <c r="AZ15" s="84"/>
      <c r="BA15" s="84"/>
      <c r="BB15" s="84" t="s">
        <v>271</v>
      </c>
      <c r="BC15" s="84" t="s">
        <v>272</v>
      </c>
      <c r="BD15" s="107"/>
      <c r="BE15" s="84">
        <v>0</v>
      </c>
      <c r="BF15" s="38" t="s">
        <v>351</v>
      </c>
      <c r="BG15" s="84" t="s">
        <v>513</v>
      </c>
      <c r="BH15" s="113" t="s">
        <v>273</v>
      </c>
      <c r="BI15" s="38" t="s">
        <v>110</v>
      </c>
      <c r="BJ15" s="85">
        <v>46095</v>
      </c>
      <c r="BK15" s="84"/>
      <c r="BL15" s="38" t="s">
        <v>114</v>
      </c>
      <c r="BM15" s="114" t="s">
        <v>119</v>
      </c>
      <c r="BN15" s="115" t="s">
        <v>200</v>
      </c>
      <c r="BO15" s="84" t="s">
        <v>245</v>
      </c>
      <c r="BP15" s="84"/>
      <c r="BQ15" s="116"/>
      <c r="BR15" s="117" t="s">
        <v>525</v>
      </c>
    </row>
    <row r="16" spans="1:70" s="112" customFormat="1" ht="15" hidden="1" customHeight="1" x14ac:dyDescent="0.35">
      <c r="A16" s="84">
        <v>12</v>
      </c>
      <c r="B16" s="38" t="s">
        <v>263</v>
      </c>
      <c r="C16" s="38" t="s">
        <v>249</v>
      </c>
      <c r="D16" s="38" t="s">
        <v>255</v>
      </c>
      <c r="E16" s="38" t="s">
        <v>255</v>
      </c>
      <c r="F16" s="38" t="s">
        <v>255</v>
      </c>
      <c r="G16" s="84" t="s">
        <v>253</v>
      </c>
      <c r="H16" s="38" t="s">
        <v>254</v>
      </c>
      <c r="I16" s="84">
        <v>16937</v>
      </c>
      <c r="J16" s="38" t="s">
        <v>352</v>
      </c>
      <c r="K16" s="84">
        <v>16937</v>
      </c>
      <c r="L16" s="84" t="s">
        <v>299</v>
      </c>
      <c r="M16" s="38" t="s">
        <v>260</v>
      </c>
      <c r="N16" s="84">
        <v>24386</v>
      </c>
      <c r="O16" s="84" t="s">
        <v>353</v>
      </c>
      <c r="P16" s="84">
        <v>783348</v>
      </c>
      <c r="Q16" s="38" t="s">
        <v>354</v>
      </c>
      <c r="R16" s="38" t="s">
        <v>264</v>
      </c>
      <c r="S16" s="84" t="s">
        <v>355</v>
      </c>
      <c r="T16" s="84" t="s">
        <v>355</v>
      </c>
      <c r="U16" s="84" t="s">
        <v>332</v>
      </c>
      <c r="V16" s="84" t="s">
        <v>356</v>
      </c>
      <c r="W16" s="84">
        <v>541</v>
      </c>
      <c r="X16" s="38" t="s">
        <v>357</v>
      </c>
      <c r="Y16" s="84">
        <v>353395176</v>
      </c>
      <c r="Z16" s="38" t="s">
        <v>392</v>
      </c>
      <c r="AA16" s="107" t="s">
        <v>456</v>
      </c>
      <c r="AB16" s="84">
        <v>42000</v>
      </c>
      <c r="AC16" s="107" t="s">
        <v>457</v>
      </c>
      <c r="AD16" s="84">
        <v>24</v>
      </c>
      <c r="AE16" s="84" t="s">
        <v>274</v>
      </c>
      <c r="AF16" s="84" t="s">
        <v>458</v>
      </c>
      <c r="AG16" s="107" t="s">
        <v>459</v>
      </c>
      <c r="AH16" s="84" t="s">
        <v>275</v>
      </c>
      <c r="AI16" s="107" t="s">
        <v>460</v>
      </c>
      <c r="AJ16" s="84">
        <v>2240</v>
      </c>
      <c r="AK16" s="84">
        <v>2240</v>
      </c>
      <c r="AL16" s="107" t="s">
        <v>461</v>
      </c>
      <c r="AM16" s="84">
        <v>25814.03</v>
      </c>
      <c r="AN16" s="111">
        <v>10025.969999999999</v>
      </c>
      <c r="AO16" s="111">
        <v>35840</v>
      </c>
      <c r="AP16" s="111">
        <v>16185.97</v>
      </c>
      <c r="AQ16" s="111">
        <v>1512.03</v>
      </c>
      <c r="AR16" s="111">
        <v>17698</v>
      </c>
      <c r="AS16" s="111">
        <v>16185.97</v>
      </c>
      <c r="AT16" s="111">
        <v>1512.03</v>
      </c>
      <c r="AU16" s="111">
        <v>17698</v>
      </c>
      <c r="AV16" s="84">
        <v>29</v>
      </c>
      <c r="AW16" s="84"/>
      <c r="AX16" s="84"/>
      <c r="AY16" s="107"/>
      <c r="AZ16" s="84"/>
      <c r="BA16" s="84"/>
      <c r="BB16" s="84" t="s">
        <v>271</v>
      </c>
      <c r="BC16" s="84" t="s">
        <v>272</v>
      </c>
      <c r="BD16" s="107" t="s">
        <v>415</v>
      </c>
      <c r="BE16" s="84">
        <v>42000</v>
      </c>
      <c r="BF16" s="38" t="s">
        <v>355</v>
      </c>
      <c r="BG16" s="84" t="s">
        <v>514</v>
      </c>
      <c r="BH16" s="113" t="s">
        <v>273</v>
      </c>
      <c r="BI16" s="38" t="s">
        <v>110</v>
      </c>
      <c r="BJ16" s="85">
        <v>46095</v>
      </c>
      <c r="BK16" s="84"/>
      <c r="BL16" s="38" t="s">
        <v>115</v>
      </c>
      <c r="BM16" s="114" t="s">
        <v>130</v>
      </c>
      <c r="BN16" s="115" t="s">
        <v>200</v>
      </c>
      <c r="BO16" s="84" t="s">
        <v>245</v>
      </c>
      <c r="BP16" s="84"/>
      <c r="BQ16" s="116"/>
      <c r="BR16" s="117" t="s">
        <v>525</v>
      </c>
    </row>
    <row r="17" spans="1:70" s="112" customFormat="1" ht="15" hidden="1" customHeight="1" x14ac:dyDescent="0.35">
      <c r="A17" s="84">
        <v>13</v>
      </c>
      <c r="B17" s="38" t="s">
        <v>263</v>
      </c>
      <c r="C17" s="38" t="s">
        <v>249</v>
      </c>
      <c r="D17" s="38" t="s">
        <v>255</v>
      </c>
      <c r="E17" s="38" t="s">
        <v>255</v>
      </c>
      <c r="F17" s="38" t="s">
        <v>255</v>
      </c>
      <c r="G17" s="84" t="s">
        <v>253</v>
      </c>
      <c r="H17" s="38" t="s">
        <v>254</v>
      </c>
      <c r="I17" s="84">
        <v>215874</v>
      </c>
      <c r="J17" s="38" t="s">
        <v>358</v>
      </c>
      <c r="K17" s="84">
        <v>215874</v>
      </c>
      <c r="L17" s="84" t="s">
        <v>299</v>
      </c>
      <c r="M17" s="38" t="s">
        <v>260</v>
      </c>
      <c r="N17" s="84">
        <v>24412</v>
      </c>
      <c r="O17" s="84" t="s">
        <v>359</v>
      </c>
      <c r="P17" s="84">
        <v>391648</v>
      </c>
      <c r="Q17" s="38" t="s">
        <v>360</v>
      </c>
      <c r="R17" s="38" t="s">
        <v>264</v>
      </c>
      <c r="S17" s="84" t="s">
        <v>361</v>
      </c>
      <c r="T17" s="84" t="s">
        <v>361</v>
      </c>
      <c r="U17" s="84" t="s">
        <v>332</v>
      </c>
      <c r="V17" s="84" t="s">
        <v>266</v>
      </c>
      <c r="W17" s="84">
        <v>541</v>
      </c>
      <c r="X17" s="38" t="s">
        <v>268</v>
      </c>
      <c r="Y17" s="84">
        <v>353859600</v>
      </c>
      <c r="Z17" s="38" t="s">
        <v>393</v>
      </c>
      <c r="AA17" s="107" t="s">
        <v>462</v>
      </c>
      <c r="AB17" s="84">
        <v>42000</v>
      </c>
      <c r="AC17" s="107" t="s">
        <v>404</v>
      </c>
      <c r="AD17" s="84">
        <v>24</v>
      </c>
      <c r="AE17" s="84" t="s">
        <v>274</v>
      </c>
      <c r="AF17" s="84" t="s">
        <v>463</v>
      </c>
      <c r="AG17" s="107" t="s">
        <v>464</v>
      </c>
      <c r="AH17" s="84" t="s">
        <v>275</v>
      </c>
      <c r="AI17" s="107" t="s">
        <v>465</v>
      </c>
      <c r="AJ17" s="84">
        <v>2240</v>
      </c>
      <c r="AK17" s="84">
        <v>2240</v>
      </c>
      <c r="AL17" s="107" t="s">
        <v>408</v>
      </c>
      <c r="AM17" s="84">
        <v>20318.12</v>
      </c>
      <c r="AN17" s="111">
        <v>8801.8799999999992</v>
      </c>
      <c r="AO17" s="111">
        <v>29120</v>
      </c>
      <c r="AP17" s="111">
        <v>21681.88</v>
      </c>
      <c r="AQ17" s="111">
        <v>2707.12</v>
      </c>
      <c r="AR17" s="111">
        <v>24389</v>
      </c>
      <c r="AS17" s="111">
        <v>21681.88</v>
      </c>
      <c r="AT17" s="111">
        <v>2707.12</v>
      </c>
      <c r="AU17" s="111">
        <v>24389</v>
      </c>
      <c r="AV17" s="84">
        <v>27</v>
      </c>
      <c r="AW17" s="84"/>
      <c r="AX17" s="84"/>
      <c r="AY17" s="107"/>
      <c r="AZ17" s="84"/>
      <c r="BA17" s="84"/>
      <c r="BB17" s="84" t="s">
        <v>271</v>
      </c>
      <c r="BC17" s="84" t="s">
        <v>272</v>
      </c>
      <c r="BD17" s="107" t="s">
        <v>409</v>
      </c>
      <c r="BE17" s="84">
        <v>42000</v>
      </c>
      <c r="BF17" s="38" t="s">
        <v>361</v>
      </c>
      <c r="BG17" s="84" t="s">
        <v>515</v>
      </c>
      <c r="BH17" s="113" t="s">
        <v>273</v>
      </c>
      <c r="BI17" s="38" t="s">
        <v>110</v>
      </c>
      <c r="BJ17" s="85">
        <v>46095</v>
      </c>
      <c r="BK17" s="84"/>
      <c r="BL17" s="38" t="s">
        <v>114</v>
      </c>
      <c r="BM17" s="114" t="s">
        <v>119</v>
      </c>
      <c r="BN17" s="115" t="s">
        <v>200</v>
      </c>
      <c r="BO17" s="84" t="s">
        <v>245</v>
      </c>
      <c r="BP17" s="84"/>
      <c r="BQ17" s="116"/>
      <c r="BR17" s="117" t="s">
        <v>525</v>
      </c>
    </row>
    <row r="18" spans="1:70" s="112" customFormat="1" ht="15" hidden="1" customHeight="1" x14ac:dyDescent="0.35">
      <c r="A18" s="84">
        <v>14</v>
      </c>
      <c r="B18" s="38" t="s">
        <v>263</v>
      </c>
      <c r="C18" s="38" t="s">
        <v>249</v>
      </c>
      <c r="D18" s="38" t="s">
        <v>255</v>
      </c>
      <c r="E18" s="38" t="s">
        <v>255</v>
      </c>
      <c r="F18" s="38" t="s">
        <v>255</v>
      </c>
      <c r="G18" s="84" t="s">
        <v>253</v>
      </c>
      <c r="H18" s="38" t="s">
        <v>254</v>
      </c>
      <c r="I18" s="84">
        <v>225196</v>
      </c>
      <c r="J18" s="38" t="s">
        <v>318</v>
      </c>
      <c r="K18" s="84">
        <v>225196</v>
      </c>
      <c r="L18" s="84" t="s">
        <v>299</v>
      </c>
      <c r="M18" s="38" t="s">
        <v>260</v>
      </c>
      <c r="N18" s="84">
        <v>351693</v>
      </c>
      <c r="O18" s="84" t="s">
        <v>319</v>
      </c>
      <c r="P18" s="84">
        <v>551291</v>
      </c>
      <c r="Q18" s="38" t="s">
        <v>320</v>
      </c>
      <c r="R18" s="38" t="s">
        <v>264</v>
      </c>
      <c r="S18" s="84" t="s">
        <v>362</v>
      </c>
      <c r="T18" s="84" t="s">
        <v>362</v>
      </c>
      <c r="U18" s="84" t="s">
        <v>344</v>
      </c>
      <c r="V18" s="84" t="s">
        <v>266</v>
      </c>
      <c r="W18" s="84">
        <v>541</v>
      </c>
      <c r="X18" s="38" t="s">
        <v>268</v>
      </c>
      <c r="Y18" s="84">
        <v>354103636</v>
      </c>
      <c r="Z18" s="38" t="s">
        <v>394</v>
      </c>
      <c r="AA18" s="107" t="s">
        <v>466</v>
      </c>
      <c r="AB18" s="84">
        <v>42000</v>
      </c>
      <c r="AC18" s="107" t="s">
        <v>404</v>
      </c>
      <c r="AD18" s="84">
        <v>24</v>
      </c>
      <c r="AE18" s="84" t="s">
        <v>274</v>
      </c>
      <c r="AF18" s="84" t="s">
        <v>463</v>
      </c>
      <c r="AG18" s="107" t="s">
        <v>467</v>
      </c>
      <c r="AH18" s="84" t="s">
        <v>275</v>
      </c>
      <c r="AI18" s="107" t="s">
        <v>465</v>
      </c>
      <c r="AJ18" s="84">
        <v>2240</v>
      </c>
      <c r="AK18" s="84">
        <v>2240</v>
      </c>
      <c r="AL18" s="107" t="s">
        <v>408</v>
      </c>
      <c r="AM18" s="84">
        <v>18674.32</v>
      </c>
      <c r="AN18" s="111">
        <v>8205.68</v>
      </c>
      <c r="AO18" s="111">
        <v>26880</v>
      </c>
      <c r="AP18" s="111">
        <v>23325.68</v>
      </c>
      <c r="AQ18" s="111">
        <v>3257.32</v>
      </c>
      <c r="AR18" s="111">
        <v>26583</v>
      </c>
      <c r="AS18" s="111">
        <v>23325.68</v>
      </c>
      <c r="AT18" s="111">
        <v>3257.32</v>
      </c>
      <c r="AU18" s="111">
        <v>26583</v>
      </c>
      <c r="AV18" s="84">
        <v>27</v>
      </c>
      <c r="AW18" s="84"/>
      <c r="AX18" s="84"/>
      <c r="AY18" s="107"/>
      <c r="AZ18" s="84"/>
      <c r="BA18" s="84"/>
      <c r="BB18" s="84" t="s">
        <v>271</v>
      </c>
      <c r="BC18" s="84" t="s">
        <v>272</v>
      </c>
      <c r="BD18" s="107" t="s">
        <v>409</v>
      </c>
      <c r="BE18" s="84">
        <v>42000</v>
      </c>
      <c r="BF18" s="38" t="s">
        <v>362</v>
      </c>
      <c r="BG18" s="84" t="s">
        <v>516</v>
      </c>
      <c r="BH18" s="113" t="s">
        <v>273</v>
      </c>
      <c r="BI18" s="38" t="s">
        <v>110</v>
      </c>
      <c r="BJ18" s="85">
        <v>46095</v>
      </c>
      <c r="BK18" s="84"/>
      <c r="BL18" s="38" t="s">
        <v>114</v>
      </c>
      <c r="BM18" s="114" t="s">
        <v>119</v>
      </c>
      <c r="BN18" s="115" t="s">
        <v>200</v>
      </c>
      <c r="BO18" s="84" t="s">
        <v>245</v>
      </c>
      <c r="BP18" s="84"/>
      <c r="BQ18" s="116"/>
      <c r="BR18" s="117" t="s">
        <v>525</v>
      </c>
    </row>
    <row r="19" spans="1:70" s="112" customFormat="1" ht="15" hidden="1" customHeight="1" x14ac:dyDescent="0.35">
      <c r="A19" s="84">
        <v>15</v>
      </c>
      <c r="B19" s="38" t="s">
        <v>263</v>
      </c>
      <c r="C19" s="38" t="s">
        <v>249</v>
      </c>
      <c r="D19" s="38" t="s">
        <v>255</v>
      </c>
      <c r="E19" s="38" t="s">
        <v>255</v>
      </c>
      <c r="F19" s="38" t="s">
        <v>255</v>
      </c>
      <c r="G19" s="84" t="s">
        <v>253</v>
      </c>
      <c r="H19" s="38" t="s">
        <v>254</v>
      </c>
      <c r="I19" s="84">
        <v>225196</v>
      </c>
      <c r="J19" s="38" t="s">
        <v>318</v>
      </c>
      <c r="K19" s="84">
        <v>225196</v>
      </c>
      <c r="L19" s="84" t="s">
        <v>299</v>
      </c>
      <c r="M19" s="38" t="s">
        <v>260</v>
      </c>
      <c r="N19" s="84">
        <v>351693</v>
      </c>
      <c r="O19" s="84" t="s">
        <v>319</v>
      </c>
      <c r="P19" s="84">
        <v>551291</v>
      </c>
      <c r="Q19" s="38" t="s">
        <v>320</v>
      </c>
      <c r="R19" s="38" t="s">
        <v>264</v>
      </c>
      <c r="S19" s="84" t="s">
        <v>363</v>
      </c>
      <c r="T19" s="84" t="s">
        <v>363</v>
      </c>
      <c r="U19" s="84" t="s">
        <v>344</v>
      </c>
      <c r="V19" s="84" t="s">
        <v>266</v>
      </c>
      <c r="W19" s="84">
        <v>541</v>
      </c>
      <c r="X19" s="38" t="s">
        <v>268</v>
      </c>
      <c r="Y19" s="84">
        <v>354105420</v>
      </c>
      <c r="Z19" s="38" t="s">
        <v>395</v>
      </c>
      <c r="AA19" s="107" t="s">
        <v>466</v>
      </c>
      <c r="AB19" s="84">
        <v>42000</v>
      </c>
      <c r="AC19" s="107" t="s">
        <v>404</v>
      </c>
      <c r="AD19" s="84">
        <v>24</v>
      </c>
      <c r="AE19" s="84" t="s">
        <v>274</v>
      </c>
      <c r="AF19" s="84" t="s">
        <v>463</v>
      </c>
      <c r="AG19" s="107" t="s">
        <v>467</v>
      </c>
      <c r="AH19" s="84" t="s">
        <v>275</v>
      </c>
      <c r="AI19" s="107" t="s">
        <v>465</v>
      </c>
      <c r="AJ19" s="84">
        <v>2240</v>
      </c>
      <c r="AK19" s="84">
        <v>2240</v>
      </c>
      <c r="AL19" s="107" t="s">
        <v>468</v>
      </c>
      <c r="AM19" s="84">
        <v>20355.14</v>
      </c>
      <c r="AN19" s="111">
        <v>8764.86</v>
      </c>
      <c r="AO19" s="111">
        <v>29120</v>
      </c>
      <c r="AP19" s="111">
        <v>21644.86</v>
      </c>
      <c r="AQ19" s="111">
        <v>2698.14</v>
      </c>
      <c r="AR19" s="111">
        <v>24343</v>
      </c>
      <c r="AS19" s="111">
        <v>21644.86</v>
      </c>
      <c r="AT19" s="111">
        <v>2698.14</v>
      </c>
      <c r="AU19" s="111">
        <v>24343</v>
      </c>
      <c r="AV19" s="84">
        <v>27</v>
      </c>
      <c r="AW19" s="84"/>
      <c r="AX19" s="84"/>
      <c r="AY19" s="107"/>
      <c r="AZ19" s="84"/>
      <c r="BA19" s="84"/>
      <c r="BB19" s="84" t="s">
        <v>271</v>
      </c>
      <c r="BC19" s="84" t="s">
        <v>272</v>
      </c>
      <c r="BD19" s="107" t="s">
        <v>409</v>
      </c>
      <c r="BE19" s="84">
        <v>42000</v>
      </c>
      <c r="BF19" s="38" t="s">
        <v>363</v>
      </c>
      <c r="BG19" s="84" t="s">
        <v>517</v>
      </c>
      <c r="BH19" s="113" t="s">
        <v>273</v>
      </c>
      <c r="BI19" s="38" t="s">
        <v>110</v>
      </c>
      <c r="BJ19" s="85">
        <v>46095</v>
      </c>
      <c r="BK19" s="84"/>
      <c r="BL19" s="38" t="s">
        <v>115</v>
      </c>
      <c r="BM19" s="114" t="s">
        <v>130</v>
      </c>
      <c r="BN19" s="115" t="s">
        <v>199</v>
      </c>
      <c r="BO19" s="84" t="s">
        <v>244</v>
      </c>
      <c r="BP19" s="84"/>
      <c r="BQ19" s="116"/>
      <c r="BR19" s="117" t="s">
        <v>526</v>
      </c>
    </row>
    <row r="20" spans="1:70" s="112" customFormat="1" ht="15" hidden="1" customHeight="1" x14ac:dyDescent="0.35">
      <c r="A20" s="84">
        <v>16</v>
      </c>
      <c r="B20" s="38" t="s">
        <v>263</v>
      </c>
      <c r="C20" s="38" t="s">
        <v>249</v>
      </c>
      <c r="D20" s="38" t="s">
        <v>255</v>
      </c>
      <c r="E20" s="38" t="s">
        <v>255</v>
      </c>
      <c r="F20" s="38" t="s">
        <v>255</v>
      </c>
      <c r="G20" s="84" t="s">
        <v>253</v>
      </c>
      <c r="H20" s="38" t="s">
        <v>254</v>
      </c>
      <c r="I20" s="84">
        <v>225199</v>
      </c>
      <c r="J20" s="38" t="s">
        <v>324</v>
      </c>
      <c r="K20" s="84">
        <v>225199</v>
      </c>
      <c r="L20" s="84" t="s">
        <v>299</v>
      </c>
      <c r="M20" s="38" t="s">
        <v>260</v>
      </c>
      <c r="N20" s="84">
        <v>415883</v>
      </c>
      <c r="O20" s="84" t="s">
        <v>364</v>
      </c>
      <c r="P20" s="84">
        <v>739498</v>
      </c>
      <c r="Q20" s="38" t="s">
        <v>365</v>
      </c>
      <c r="R20" s="38" t="s">
        <v>264</v>
      </c>
      <c r="S20" s="84" t="s">
        <v>366</v>
      </c>
      <c r="T20" s="84" t="s">
        <v>366</v>
      </c>
      <c r="U20" s="84" t="s">
        <v>344</v>
      </c>
      <c r="V20" s="84" t="s">
        <v>266</v>
      </c>
      <c r="W20" s="84">
        <v>541</v>
      </c>
      <c r="X20" s="38" t="s">
        <v>268</v>
      </c>
      <c r="Y20" s="84">
        <v>354305609</v>
      </c>
      <c r="Z20" s="38" t="s">
        <v>396</v>
      </c>
      <c r="AA20" s="107" t="s">
        <v>469</v>
      </c>
      <c r="AB20" s="84">
        <v>42000</v>
      </c>
      <c r="AC20" s="107" t="s">
        <v>417</v>
      </c>
      <c r="AD20" s="84">
        <v>24</v>
      </c>
      <c r="AE20" s="84" t="s">
        <v>274</v>
      </c>
      <c r="AF20" s="84" t="s">
        <v>470</v>
      </c>
      <c r="AG20" s="107" t="s">
        <v>471</v>
      </c>
      <c r="AH20" s="84" t="s">
        <v>275</v>
      </c>
      <c r="AI20" s="107" t="s">
        <v>472</v>
      </c>
      <c r="AJ20" s="84">
        <v>2240</v>
      </c>
      <c r="AK20" s="84">
        <v>2240</v>
      </c>
      <c r="AL20" s="107" t="s">
        <v>473</v>
      </c>
      <c r="AM20" s="84">
        <v>21558.639999999999</v>
      </c>
      <c r="AN20" s="111">
        <v>9801.36</v>
      </c>
      <c r="AO20" s="111">
        <v>31360</v>
      </c>
      <c r="AP20" s="111">
        <v>20441.36</v>
      </c>
      <c r="AQ20" s="111">
        <v>2477.64</v>
      </c>
      <c r="AR20" s="111">
        <v>22919</v>
      </c>
      <c r="AS20" s="111">
        <v>20441.36</v>
      </c>
      <c r="AT20" s="111">
        <v>2477.64</v>
      </c>
      <c r="AU20" s="111">
        <v>22919</v>
      </c>
      <c r="AV20" s="84">
        <v>26</v>
      </c>
      <c r="AW20" s="84"/>
      <c r="AX20" s="84"/>
      <c r="AY20" s="107"/>
      <c r="AZ20" s="84"/>
      <c r="BA20" s="84"/>
      <c r="BB20" s="84" t="s">
        <v>271</v>
      </c>
      <c r="BC20" s="84" t="s">
        <v>272</v>
      </c>
      <c r="BD20" s="107" t="s">
        <v>444</v>
      </c>
      <c r="BE20" s="84">
        <v>42000</v>
      </c>
      <c r="BF20" s="38" t="s">
        <v>366</v>
      </c>
      <c r="BG20" s="84" t="s">
        <v>518</v>
      </c>
      <c r="BH20" s="113" t="s">
        <v>273</v>
      </c>
      <c r="BI20" s="38" t="s">
        <v>110</v>
      </c>
      <c r="BJ20" s="85">
        <v>46095</v>
      </c>
      <c r="BK20" s="84"/>
      <c r="BL20" s="38" t="s">
        <v>114</v>
      </c>
      <c r="BM20" s="114" t="s">
        <v>119</v>
      </c>
      <c r="BN20" s="115" t="s">
        <v>200</v>
      </c>
      <c r="BO20" s="84" t="s">
        <v>245</v>
      </c>
      <c r="BP20" s="84"/>
      <c r="BQ20" s="116"/>
      <c r="BR20" s="117" t="s">
        <v>525</v>
      </c>
    </row>
    <row r="21" spans="1:70" s="112" customFormat="1" ht="15" hidden="1" customHeight="1" x14ac:dyDescent="0.35">
      <c r="A21" s="84">
        <v>17</v>
      </c>
      <c r="B21" s="38" t="s">
        <v>263</v>
      </c>
      <c r="C21" s="38" t="s">
        <v>249</v>
      </c>
      <c r="D21" s="38" t="s">
        <v>255</v>
      </c>
      <c r="E21" s="38" t="s">
        <v>255</v>
      </c>
      <c r="F21" s="38" t="s">
        <v>255</v>
      </c>
      <c r="G21" s="84" t="s">
        <v>253</v>
      </c>
      <c r="H21" s="38" t="s">
        <v>254</v>
      </c>
      <c r="I21" s="84">
        <v>225196</v>
      </c>
      <c r="J21" s="38" t="s">
        <v>318</v>
      </c>
      <c r="K21" s="84">
        <v>225196</v>
      </c>
      <c r="L21" s="84" t="s">
        <v>299</v>
      </c>
      <c r="M21" s="38" t="s">
        <v>260</v>
      </c>
      <c r="N21" s="84">
        <v>351693</v>
      </c>
      <c r="O21" s="84" t="s">
        <v>319</v>
      </c>
      <c r="P21" s="84">
        <v>743807</v>
      </c>
      <c r="Q21" s="38" t="s">
        <v>367</v>
      </c>
      <c r="R21" s="38" t="s">
        <v>264</v>
      </c>
      <c r="S21" s="84" t="s">
        <v>368</v>
      </c>
      <c r="T21" s="84" t="s">
        <v>368</v>
      </c>
      <c r="U21" s="84" t="s">
        <v>344</v>
      </c>
      <c r="V21" s="84" t="s">
        <v>266</v>
      </c>
      <c r="W21" s="84">
        <v>541</v>
      </c>
      <c r="X21" s="38" t="s">
        <v>323</v>
      </c>
      <c r="Y21" s="84">
        <v>354307308</v>
      </c>
      <c r="Z21" s="38" t="s">
        <v>397</v>
      </c>
      <c r="AA21" s="107" t="s">
        <v>474</v>
      </c>
      <c r="AB21" s="84">
        <v>42000</v>
      </c>
      <c r="AC21" s="107" t="s">
        <v>404</v>
      </c>
      <c r="AD21" s="84">
        <v>24</v>
      </c>
      <c r="AE21" s="84" t="s">
        <v>274</v>
      </c>
      <c r="AF21" s="84" t="s">
        <v>475</v>
      </c>
      <c r="AG21" s="107" t="s">
        <v>476</v>
      </c>
      <c r="AH21" s="84" t="s">
        <v>275</v>
      </c>
      <c r="AI21" s="107" t="s">
        <v>477</v>
      </c>
      <c r="AJ21" s="84">
        <v>2240</v>
      </c>
      <c r="AK21" s="84">
        <v>2240</v>
      </c>
      <c r="AL21" s="107" t="s">
        <v>468</v>
      </c>
      <c r="AM21" s="84">
        <v>18107.09</v>
      </c>
      <c r="AN21" s="111">
        <v>8772.91</v>
      </c>
      <c r="AO21" s="111">
        <v>26880</v>
      </c>
      <c r="AP21" s="111">
        <v>23892.91</v>
      </c>
      <c r="AQ21" s="111">
        <v>3320.09</v>
      </c>
      <c r="AR21" s="111">
        <v>27213</v>
      </c>
      <c r="AS21" s="111">
        <v>23892.91</v>
      </c>
      <c r="AT21" s="111">
        <v>3320.09</v>
      </c>
      <c r="AU21" s="111">
        <v>27213</v>
      </c>
      <c r="AV21" s="84">
        <v>26</v>
      </c>
      <c r="AW21" s="84"/>
      <c r="AX21" s="84"/>
      <c r="AY21" s="107"/>
      <c r="AZ21" s="84"/>
      <c r="BA21" s="84"/>
      <c r="BB21" s="84" t="s">
        <v>271</v>
      </c>
      <c r="BC21" s="84" t="s">
        <v>272</v>
      </c>
      <c r="BD21" s="107" t="s">
        <v>444</v>
      </c>
      <c r="BE21" s="84">
        <v>42000</v>
      </c>
      <c r="BF21" s="38" t="s">
        <v>368</v>
      </c>
      <c r="BG21" s="84" t="s">
        <v>519</v>
      </c>
      <c r="BH21" s="113" t="s">
        <v>273</v>
      </c>
      <c r="BI21" s="38" t="s">
        <v>110</v>
      </c>
      <c r="BJ21" s="85">
        <v>46095</v>
      </c>
      <c r="BK21" s="84"/>
      <c r="BL21" s="38" t="s">
        <v>114</v>
      </c>
      <c r="BM21" s="114" t="s">
        <v>119</v>
      </c>
      <c r="BN21" s="115" t="s">
        <v>200</v>
      </c>
      <c r="BO21" s="84" t="s">
        <v>245</v>
      </c>
      <c r="BP21" s="84"/>
      <c r="BQ21" s="116"/>
      <c r="BR21" s="117" t="s">
        <v>525</v>
      </c>
    </row>
    <row r="22" spans="1:70" s="112" customFormat="1" ht="15" hidden="1" customHeight="1" x14ac:dyDescent="0.35">
      <c r="A22" s="84">
        <v>18</v>
      </c>
      <c r="B22" s="38" t="s">
        <v>263</v>
      </c>
      <c r="C22" s="38" t="s">
        <v>249</v>
      </c>
      <c r="D22" s="38" t="s">
        <v>255</v>
      </c>
      <c r="E22" s="38" t="s">
        <v>255</v>
      </c>
      <c r="F22" s="38" t="s">
        <v>255</v>
      </c>
      <c r="G22" s="84" t="s">
        <v>253</v>
      </c>
      <c r="H22" s="38" t="s">
        <v>254</v>
      </c>
      <c r="I22" s="84">
        <v>225199</v>
      </c>
      <c r="J22" s="38" t="s">
        <v>324</v>
      </c>
      <c r="K22" s="84">
        <v>225199</v>
      </c>
      <c r="L22" s="84" t="s">
        <v>299</v>
      </c>
      <c r="M22" s="38" t="s">
        <v>260</v>
      </c>
      <c r="N22" s="84">
        <v>402229</v>
      </c>
      <c r="O22" s="84" t="s">
        <v>369</v>
      </c>
      <c r="P22" s="84">
        <v>741703</v>
      </c>
      <c r="Q22" s="38" t="s">
        <v>370</v>
      </c>
      <c r="R22" s="38" t="s">
        <v>264</v>
      </c>
      <c r="S22" s="84" t="s">
        <v>371</v>
      </c>
      <c r="T22" s="84" t="s">
        <v>371</v>
      </c>
      <c r="U22" s="84" t="s">
        <v>344</v>
      </c>
      <c r="V22" s="84" t="s">
        <v>266</v>
      </c>
      <c r="W22" s="84">
        <v>541</v>
      </c>
      <c r="X22" s="38" t="s">
        <v>323</v>
      </c>
      <c r="Y22" s="84">
        <v>354588446</v>
      </c>
      <c r="Z22" s="38" t="s">
        <v>398</v>
      </c>
      <c r="AA22" s="107" t="s">
        <v>478</v>
      </c>
      <c r="AB22" s="84">
        <v>42000</v>
      </c>
      <c r="AC22" s="107" t="s">
        <v>423</v>
      </c>
      <c r="AD22" s="84">
        <v>24</v>
      </c>
      <c r="AE22" s="84" t="s">
        <v>274</v>
      </c>
      <c r="AF22" s="84" t="s">
        <v>479</v>
      </c>
      <c r="AG22" s="107" t="s">
        <v>480</v>
      </c>
      <c r="AH22" s="84" t="s">
        <v>275</v>
      </c>
      <c r="AI22" s="107" t="s">
        <v>481</v>
      </c>
      <c r="AJ22" s="84">
        <v>2240</v>
      </c>
      <c r="AK22" s="84">
        <v>2240</v>
      </c>
      <c r="AL22" s="107" t="s">
        <v>482</v>
      </c>
      <c r="AM22" s="84">
        <v>22254.04</v>
      </c>
      <c r="AN22" s="111">
        <v>9105.9599999999991</v>
      </c>
      <c r="AO22" s="111">
        <v>31360</v>
      </c>
      <c r="AP22" s="111">
        <v>19745.96</v>
      </c>
      <c r="AQ22" s="111">
        <v>2299.04</v>
      </c>
      <c r="AR22" s="111">
        <v>22045</v>
      </c>
      <c r="AS22" s="111">
        <v>19745.96</v>
      </c>
      <c r="AT22" s="111">
        <v>2299.04</v>
      </c>
      <c r="AU22" s="111">
        <v>22045</v>
      </c>
      <c r="AV22" s="84">
        <v>26</v>
      </c>
      <c r="AW22" s="84"/>
      <c r="AX22" s="84"/>
      <c r="AY22" s="107"/>
      <c r="AZ22" s="84"/>
      <c r="BA22" s="84"/>
      <c r="BB22" s="84" t="s">
        <v>271</v>
      </c>
      <c r="BC22" s="84" t="s">
        <v>272</v>
      </c>
      <c r="BD22" s="107" t="s">
        <v>415</v>
      </c>
      <c r="BE22" s="84">
        <v>42000</v>
      </c>
      <c r="BF22" s="38" t="s">
        <v>371</v>
      </c>
      <c r="BG22" s="84" t="s">
        <v>520</v>
      </c>
      <c r="BH22" s="113" t="s">
        <v>273</v>
      </c>
      <c r="BI22" s="38" t="s">
        <v>110</v>
      </c>
      <c r="BJ22" s="85">
        <v>46095</v>
      </c>
      <c r="BK22" s="84"/>
      <c r="BL22" s="38" t="s">
        <v>115</v>
      </c>
      <c r="BM22" s="114" t="s">
        <v>130</v>
      </c>
      <c r="BN22" s="115" t="s">
        <v>200</v>
      </c>
      <c r="BO22" s="84" t="s">
        <v>245</v>
      </c>
      <c r="BP22" s="84"/>
      <c r="BQ22" s="116"/>
      <c r="BR22" s="117" t="s">
        <v>525</v>
      </c>
    </row>
    <row r="23" spans="1:70" s="112" customFormat="1" ht="15" hidden="1" customHeight="1" x14ac:dyDescent="0.35">
      <c r="A23" s="84">
        <v>19</v>
      </c>
      <c r="B23" s="38" t="s">
        <v>263</v>
      </c>
      <c r="C23" s="38" t="s">
        <v>249</v>
      </c>
      <c r="D23" s="38" t="s">
        <v>255</v>
      </c>
      <c r="E23" s="38" t="s">
        <v>255</v>
      </c>
      <c r="F23" s="38" t="s">
        <v>255</v>
      </c>
      <c r="G23" s="84" t="s">
        <v>253</v>
      </c>
      <c r="H23" s="38" t="s">
        <v>254</v>
      </c>
      <c r="I23" s="84">
        <v>16998</v>
      </c>
      <c r="J23" s="38" t="s">
        <v>340</v>
      </c>
      <c r="K23" s="84">
        <v>16998</v>
      </c>
      <c r="L23" s="84" t="s">
        <v>299</v>
      </c>
      <c r="M23" s="38" t="s">
        <v>260</v>
      </c>
      <c r="N23" s="84">
        <v>384322</v>
      </c>
      <c r="O23" s="84" t="s">
        <v>348</v>
      </c>
      <c r="P23" s="84">
        <v>727862</v>
      </c>
      <c r="Q23" s="38" t="s">
        <v>349</v>
      </c>
      <c r="R23" s="38" t="s">
        <v>264</v>
      </c>
      <c r="S23" s="84" t="s">
        <v>372</v>
      </c>
      <c r="T23" s="84" t="s">
        <v>372</v>
      </c>
      <c r="U23" s="84" t="s">
        <v>332</v>
      </c>
      <c r="V23" s="84" t="s">
        <v>266</v>
      </c>
      <c r="W23" s="84">
        <v>0</v>
      </c>
      <c r="X23" s="38" t="s">
        <v>373</v>
      </c>
      <c r="Y23" s="84">
        <v>355038135</v>
      </c>
      <c r="Z23" s="38" t="s">
        <v>399</v>
      </c>
      <c r="AA23" s="107" t="s">
        <v>483</v>
      </c>
      <c r="AB23" s="84">
        <v>42000</v>
      </c>
      <c r="AC23" s="107" t="s">
        <v>450</v>
      </c>
      <c r="AD23" s="84">
        <v>24</v>
      </c>
      <c r="AE23" s="84" t="s">
        <v>274</v>
      </c>
      <c r="AF23" s="84" t="s">
        <v>484</v>
      </c>
      <c r="AG23" s="107" t="s">
        <v>485</v>
      </c>
      <c r="AH23" s="84" t="s">
        <v>275</v>
      </c>
      <c r="AI23" s="107" t="s">
        <v>279</v>
      </c>
      <c r="AJ23" s="84">
        <v>2240</v>
      </c>
      <c r="AK23" s="84">
        <v>2240</v>
      </c>
      <c r="AL23" s="107" t="s">
        <v>455</v>
      </c>
      <c r="AM23" s="84">
        <v>16679.62</v>
      </c>
      <c r="AN23" s="111">
        <v>7960.38</v>
      </c>
      <c r="AO23" s="111">
        <v>24640</v>
      </c>
      <c r="AP23" s="111">
        <v>25320.38</v>
      </c>
      <c r="AQ23" s="111">
        <v>3881.62</v>
      </c>
      <c r="AR23" s="111">
        <v>29202</v>
      </c>
      <c r="AS23" s="111">
        <v>25320.38</v>
      </c>
      <c r="AT23" s="111">
        <v>3881.62</v>
      </c>
      <c r="AU23" s="111">
        <v>29202</v>
      </c>
      <c r="AV23" s="84">
        <v>25</v>
      </c>
      <c r="AW23" s="84"/>
      <c r="AX23" s="84"/>
      <c r="AY23" s="107"/>
      <c r="AZ23" s="84"/>
      <c r="BA23" s="84"/>
      <c r="BB23" s="84" t="s">
        <v>271</v>
      </c>
      <c r="BC23" s="84" t="s">
        <v>272</v>
      </c>
      <c r="BD23" s="107"/>
      <c r="BE23" s="84">
        <v>0</v>
      </c>
      <c r="BF23" s="38" t="s">
        <v>372</v>
      </c>
      <c r="BG23" s="84" t="s">
        <v>521</v>
      </c>
      <c r="BH23" s="113" t="s">
        <v>273</v>
      </c>
      <c r="BI23" s="38" t="s">
        <v>110</v>
      </c>
      <c r="BJ23" s="85">
        <v>46095</v>
      </c>
      <c r="BK23" s="84"/>
      <c r="BL23" s="38" t="s">
        <v>114</v>
      </c>
      <c r="BM23" s="114" t="s">
        <v>119</v>
      </c>
      <c r="BN23" s="115" t="s">
        <v>200</v>
      </c>
      <c r="BO23" s="84" t="s">
        <v>245</v>
      </c>
      <c r="BP23" s="84"/>
      <c r="BQ23" s="116"/>
      <c r="BR23" s="117" t="s">
        <v>525</v>
      </c>
    </row>
    <row r="24" spans="1:70" s="112" customFormat="1" ht="15" hidden="1" customHeight="1" x14ac:dyDescent="0.35">
      <c r="A24" s="84">
        <v>20</v>
      </c>
      <c r="B24" s="38" t="s">
        <v>263</v>
      </c>
      <c r="C24" s="38" t="s">
        <v>249</v>
      </c>
      <c r="D24" s="38" t="s">
        <v>255</v>
      </c>
      <c r="E24" s="38" t="s">
        <v>255</v>
      </c>
      <c r="F24" s="38" t="s">
        <v>255</v>
      </c>
      <c r="G24" s="84" t="s">
        <v>253</v>
      </c>
      <c r="H24" s="38" t="s">
        <v>254</v>
      </c>
      <c r="I24" s="84">
        <v>16998</v>
      </c>
      <c r="J24" s="38" t="s">
        <v>340</v>
      </c>
      <c r="K24" s="84">
        <v>16998</v>
      </c>
      <c r="L24" s="84" t="s">
        <v>299</v>
      </c>
      <c r="M24" s="38" t="s">
        <v>260</v>
      </c>
      <c r="N24" s="84">
        <v>24328</v>
      </c>
      <c r="O24" s="84" t="s">
        <v>374</v>
      </c>
      <c r="P24" s="84">
        <v>413054</v>
      </c>
      <c r="Q24" s="38" t="s">
        <v>375</v>
      </c>
      <c r="R24" s="38" t="s">
        <v>264</v>
      </c>
      <c r="S24" s="84" t="s">
        <v>376</v>
      </c>
      <c r="T24" s="84" t="s">
        <v>376</v>
      </c>
      <c r="U24" s="84" t="s">
        <v>332</v>
      </c>
      <c r="V24" s="84" t="s">
        <v>266</v>
      </c>
      <c r="W24" s="84">
        <v>0</v>
      </c>
      <c r="X24" s="38" t="s">
        <v>373</v>
      </c>
      <c r="Y24" s="84">
        <v>355620259</v>
      </c>
      <c r="Z24" s="38" t="s">
        <v>400</v>
      </c>
      <c r="AA24" s="107" t="s">
        <v>486</v>
      </c>
      <c r="AB24" s="84">
        <v>52000</v>
      </c>
      <c r="AC24" s="107" t="s">
        <v>417</v>
      </c>
      <c r="AD24" s="84">
        <v>24</v>
      </c>
      <c r="AE24" s="84" t="s">
        <v>434</v>
      </c>
      <c r="AF24" s="84" t="s">
        <v>487</v>
      </c>
      <c r="AG24" s="107" t="s">
        <v>488</v>
      </c>
      <c r="AH24" s="84" t="s">
        <v>437</v>
      </c>
      <c r="AI24" s="107" t="s">
        <v>489</v>
      </c>
      <c r="AJ24" s="84">
        <v>2780</v>
      </c>
      <c r="AK24" s="84">
        <v>2780</v>
      </c>
      <c r="AL24" s="107" t="s">
        <v>490</v>
      </c>
      <c r="AM24" s="84">
        <v>24979.7</v>
      </c>
      <c r="AN24" s="111">
        <v>11080.3</v>
      </c>
      <c r="AO24" s="111">
        <v>36060</v>
      </c>
      <c r="AP24" s="111">
        <v>27020.3</v>
      </c>
      <c r="AQ24" s="111">
        <v>3496.7</v>
      </c>
      <c r="AR24" s="111">
        <v>30517</v>
      </c>
      <c r="AS24" s="111">
        <v>27020.3</v>
      </c>
      <c r="AT24" s="111">
        <v>3496.7</v>
      </c>
      <c r="AU24" s="111">
        <v>30517</v>
      </c>
      <c r="AV24" s="84">
        <v>24</v>
      </c>
      <c r="AW24" s="84"/>
      <c r="AX24" s="84"/>
      <c r="AY24" s="107"/>
      <c r="AZ24" s="84"/>
      <c r="BA24" s="84"/>
      <c r="BB24" s="84" t="s">
        <v>271</v>
      </c>
      <c r="BC24" s="84" t="s">
        <v>272</v>
      </c>
      <c r="BD24" s="107"/>
      <c r="BE24" s="84">
        <v>0</v>
      </c>
      <c r="BF24" s="38" t="s">
        <v>376</v>
      </c>
      <c r="BG24" s="84" t="s">
        <v>522</v>
      </c>
      <c r="BH24" s="113" t="s">
        <v>273</v>
      </c>
      <c r="BI24" s="38" t="s">
        <v>110</v>
      </c>
      <c r="BJ24" s="85">
        <v>46095</v>
      </c>
      <c r="BK24" s="84"/>
      <c r="BL24" s="38" t="s">
        <v>114</v>
      </c>
      <c r="BM24" s="114" t="s">
        <v>119</v>
      </c>
      <c r="BN24" s="115" t="s">
        <v>200</v>
      </c>
      <c r="BO24" s="84" t="s">
        <v>245</v>
      </c>
      <c r="BP24" s="84"/>
      <c r="BQ24" s="116"/>
      <c r="BR24" s="117" t="s">
        <v>525</v>
      </c>
    </row>
    <row r="25" spans="1:70" s="112" customFormat="1" ht="15" hidden="1" customHeight="1" x14ac:dyDescent="0.35">
      <c r="A25" s="84">
        <v>21</v>
      </c>
      <c r="B25" s="38" t="s">
        <v>263</v>
      </c>
      <c r="C25" s="38" t="s">
        <v>249</v>
      </c>
      <c r="D25" s="38" t="s">
        <v>255</v>
      </c>
      <c r="E25" s="38" t="s">
        <v>255</v>
      </c>
      <c r="F25" s="38" t="s">
        <v>255</v>
      </c>
      <c r="G25" s="84" t="s">
        <v>253</v>
      </c>
      <c r="H25" s="38" t="s">
        <v>254</v>
      </c>
      <c r="I25" s="84">
        <v>225199</v>
      </c>
      <c r="J25" s="38" t="s">
        <v>324</v>
      </c>
      <c r="K25" s="84">
        <v>225199</v>
      </c>
      <c r="L25" s="84" t="s">
        <v>299</v>
      </c>
      <c r="M25" s="38" t="s">
        <v>260</v>
      </c>
      <c r="N25" s="84">
        <v>399735</v>
      </c>
      <c r="O25" s="84" t="s">
        <v>377</v>
      </c>
      <c r="P25" s="84">
        <v>597458</v>
      </c>
      <c r="Q25" s="38" t="s">
        <v>378</v>
      </c>
      <c r="R25" s="38" t="s">
        <v>350</v>
      </c>
      <c r="S25" s="84" t="s">
        <v>379</v>
      </c>
      <c r="T25" s="84" t="s">
        <v>379</v>
      </c>
      <c r="U25" s="84" t="s">
        <v>267</v>
      </c>
      <c r="V25" s="84" t="s">
        <v>266</v>
      </c>
      <c r="W25" s="84">
        <v>0</v>
      </c>
      <c r="X25" s="38" t="s">
        <v>268</v>
      </c>
      <c r="Y25" s="84">
        <v>355895796</v>
      </c>
      <c r="Z25" s="38" t="s">
        <v>401</v>
      </c>
      <c r="AA25" s="107" t="s">
        <v>491</v>
      </c>
      <c r="AB25" s="84">
        <v>30000</v>
      </c>
      <c r="AC25" s="107" t="s">
        <v>287</v>
      </c>
      <c r="AD25" s="84">
        <v>18</v>
      </c>
      <c r="AE25" s="84" t="s">
        <v>451</v>
      </c>
      <c r="AF25" s="84" t="s">
        <v>492</v>
      </c>
      <c r="AG25" s="107" t="s">
        <v>493</v>
      </c>
      <c r="AH25" s="84" t="s">
        <v>275</v>
      </c>
      <c r="AI25" s="107" t="s">
        <v>494</v>
      </c>
      <c r="AJ25" s="84">
        <v>2020</v>
      </c>
      <c r="AK25" s="84">
        <v>2020</v>
      </c>
      <c r="AL25" s="107" t="s">
        <v>495</v>
      </c>
      <c r="AM25" s="84">
        <v>18351.490000000002</v>
      </c>
      <c r="AN25" s="111">
        <v>5868.51</v>
      </c>
      <c r="AO25" s="111">
        <v>24220</v>
      </c>
      <c r="AP25" s="111">
        <v>11648.51</v>
      </c>
      <c r="AQ25" s="111">
        <v>900.49</v>
      </c>
      <c r="AR25" s="111">
        <v>12549</v>
      </c>
      <c r="AS25" s="111">
        <v>11648.51</v>
      </c>
      <c r="AT25" s="111">
        <v>900.49</v>
      </c>
      <c r="AU25" s="111">
        <v>12549</v>
      </c>
      <c r="AV25" s="84">
        <v>23</v>
      </c>
      <c r="AW25" s="84"/>
      <c r="AX25" s="84"/>
      <c r="AY25" s="107"/>
      <c r="AZ25" s="84"/>
      <c r="BA25" s="84"/>
      <c r="BB25" s="84" t="s">
        <v>271</v>
      </c>
      <c r="BC25" s="84" t="s">
        <v>272</v>
      </c>
      <c r="BD25" s="107"/>
      <c r="BE25" s="84">
        <v>0</v>
      </c>
      <c r="BF25" s="38" t="s">
        <v>379</v>
      </c>
      <c r="BG25" s="84" t="s">
        <v>523</v>
      </c>
      <c r="BH25" s="113" t="s">
        <v>273</v>
      </c>
      <c r="BI25" s="38" t="s">
        <v>110</v>
      </c>
      <c r="BJ25" s="85">
        <v>46095</v>
      </c>
      <c r="BK25" s="84"/>
      <c r="BL25" s="38" t="s">
        <v>115</v>
      </c>
      <c r="BM25" s="114" t="s">
        <v>130</v>
      </c>
      <c r="BN25" s="115" t="s">
        <v>200</v>
      </c>
      <c r="BO25" s="84" t="s">
        <v>245</v>
      </c>
      <c r="BP25" s="84"/>
      <c r="BQ25" s="116"/>
      <c r="BR25" s="117" t="s">
        <v>525</v>
      </c>
    </row>
    <row r="26" spans="1:70" s="112" customFormat="1" ht="15" hidden="1" customHeight="1" x14ac:dyDescent="0.35">
      <c r="A26" s="84">
        <v>22</v>
      </c>
      <c r="B26" s="38" t="s">
        <v>263</v>
      </c>
      <c r="C26" s="38" t="s">
        <v>249</v>
      </c>
      <c r="D26" s="38" t="s">
        <v>255</v>
      </c>
      <c r="E26" s="38" t="s">
        <v>255</v>
      </c>
      <c r="F26" s="38" t="s">
        <v>255</v>
      </c>
      <c r="G26" s="84" t="s">
        <v>253</v>
      </c>
      <c r="H26" s="38" t="s">
        <v>254</v>
      </c>
      <c r="I26" s="84">
        <v>16937</v>
      </c>
      <c r="J26" s="38" t="s">
        <v>352</v>
      </c>
      <c r="K26" s="84">
        <v>16937</v>
      </c>
      <c r="L26" s="84" t="s">
        <v>299</v>
      </c>
      <c r="M26" s="38" t="s">
        <v>260</v>
      </c>
      <c r="N26" s="84">
        <v>443037</v>
      </c>
      <c r="O26" s="84" t="s">
        <v>380</v>
      </c>
      <c r="P26" s="84">
        <v>687160</v>
      </c>
      <c r="Q26" s="38" t="s">
        <v>381</v>
      </c>
      <c r="R26" s="38" t="s">
        <v>264</v>
      </c>
      <c r="S26" s="84" t="s">
        <v>382</v>
      </c>
      <c r="T26" s="84" t="s">
        <v>382</v>
      </c>
      <c r="U26" s="84" t="s">
        <v>332</v>
      </c>
      <c r="V26" s="84" t="s">
        <v>266</v>
      </c>
      <c r="W26" s="84">
        <v>0</v>
      </c>
      <c r="X26" s="38" t="s">
        <v>373</v>
      </c>
      <c r="Y26" s="84">
        <v>355900855</v>
      </c>
      <c r="Z26" s="38" t="s">
        <v>402</v>
      </c>
      <c r="AA26" s="107" t="s">
        <v>496</v>
      </c>
      <c r="AB26" s="84">
        <v>42000</v>
      </c>
      <c r="AC26" s="107" t="s">
        <v>457</v>
      </c>
      <c r="AD26" s="84">
        <v>24</v>
      </c>
      <c r="AE26" s="84" t="s">
        <v>274</v>
      </c>
      <c r="AF26" s="84" t="s">
        <v>497</v>
      </c>
      <c r="AG26" s="107" t="s">
        <v>498</v>
      </c>
      <c r="AH26" s="84" t="s">
        <v>499</v>
      </c>
      <c r="AI26" s="107" t="s">
        <v>500</v>
      </c>
      <c r="AJ26" s="84">
        <v>2240</v>
      </c>
      <c r="AK26" s="84">
        <v>2240</v>
      </c>
      <c r="AL26" s="107" t="s">
        <v>501</v>
      </c>
      <c r="AM26" s="84">
        <v>16116.6</v>
      </c>
      <c r="AN26" s="111">
        <v>8523.4</v>
      </c>
      <c r="AO26" s="111">
        <v>24640</v>
      </c>
      <c r="AP26" s="111">
        <v>25883.4</v>
      </c>
      <c r="AQ26" s="111">
        <v>4046.6</v>
      </c>
      <c r="AR26" s="111">
        <v>29930</v>
      </c>
      <c r="AS26" s="111">
        <v>22897.4</v>
      </c>
      <c r="AT26" s="111">
        <v>3982.6</v>
      </c>
      <c r="AU26" s="111">
        <v>26880</v>
      </c>
      <c r="AV26" s="84">
        <v>23</v>
      </c>
      <c r="AW26" s="84"/>
      <c r="AX26" s="84"/>
      <c r="AY26" s="107"/>
      <c r="AZ26" s="84"/>
      <c r="BA26" s="84"/>
      <c r="BB26" s="84" t="s">
        <v>271</v>
      </c>
      <c r="BC26" s="84" t="s">
        <v>272</v>
      </c>
      <c r="BD26" s="107" t="s">
        <v>415</v>
      </c>
      <c r="BE26" s="84">
        <v>42000</v>
      </c>
      <c r="BF26" s="38" t="s">
        <v>382</v>
      </c>
      <c r="BG26" s="84" t="s">
        <v>524</v>
      </c>
      <c r="BH26" s="113" t="s">
        <v>273</v>
      </c>
      <c r="BI26" s="38" t="s">
        <v>110</v>
      </c>
      <c r="BJ26" s="85">
        <v>46095</v>
      </c>
      <c r="BK26" s="84"/>
      <c r="BL26" s="38" t="s">
        <v>114</v>
      </c>
      <c r="BM26" s="114" t="s">
        <v>119</v>
      </c>
      <c r="BN26" s="115" t="s">
        <v>199</v>
      </c>
      <c r="BO26" s="84" t="s">
        <v>244</v>
      </c>
      <c r="BP26" s="84"/>
      <c r="BQ26" s="116"/>
      <c r="BR26" s="117" t="s">
        <v>526</v>
      </c>
    </row>
    <row r="27" spans="1:70" s="112" customFormat="1" ht="15" hidden="1" customHeight="1" x14ac:dyDescent="0.35">
      <c r="A27" s="84">
        <v>23</v>
      </c>
      <c r="B27" s="38" t="s">
        <v>263</v>
      </c>
      <c r="C27" s="38" t="s">
        <v>249</v>
      </c>
      <c r="D27" s="38" t="s">
        <v>255</v>
      </c>
      <c r="E27" s="38" t="s">
        <v>255</v>
      </c>
      <c r="F27" s="38" t="s">
        <v>255</v>
      </c>
      <c r="G27" s="84" t="s">
        <v>253</v>
      </c>
      <c r="H27" s="38" t="s">
        <v>254</v>
      </c>
      <c r="I27" s="84">
        <v>16998</v>
      </c>
      <c r="J27" s="38" t="s">
        <v>340</v>
      </c>
      <c r="K27" s="84">
        <v>16998</v>
      </c>
      <c r="L27" s="84" t="s">
        <v>299</v>
      </c>
      <c r="M27" s="38" t="s">
        <v>260</v>
      </c>
      <c r="N27" s="84">
        <v>419626</v>
      </c>
      <c r="O27" s="84" t="s">
        <v>341</v>
      </c>
      <c r="P27" s="84">
        <v>646695</v>
      </c>
      <c r="Q27" s="38" t="s">
        <v>342</v>
      </c>
      <c r="R27" s="38" t="s">
        <v>350</v>
      </c>
      <c r="S27" s="84" t="s">
        <v>343</v>
      </c>
      <c r="T27" s="84" t="s">
        <v>343</v>
      </c>
      <c r="U27" s="84" t="s">
        <v>344</v>
      </c>
      <c r="V27" s="84" t="s">
        <v>266</v>
      </c>
      <c r="W27" s="84">
        <v>0</v>
      </c>
      <c r="X27" s="38" t="s">
        <v>268</v>
      </c>
      <c r="Y27" s="84">
        <v>356260411</v>
      </c>
      <c r="Z27" s="38" t="s">
        <v>389</v>
      </c>
      <c r="AA27" s="107" t="s">
        <v>502</v>
      </c>
      <c r="AB27" s="84">
        <v>40000</v>
      </c>
      <c r="AC27" s="107" t="s">
        <v>417</v>
      </c>
      <c r="AD27" s="84">
        <v>18</v>
      </c>
      <c r="AE27" s="84" t="s">
        <v>451</v>
      </c>
      <c r="AF27" s="84" t="s">
        <v>440</v>
      </c>
      <c r="AG27" s="107" t="s">
        <v>441</v>
      </c>
      <c r="AH27" s="84" t="s">
        <v>275</v>
      </c>
      <c r="AI27" s="107" t="s">
        <v>503</v>
      </c>
      <c r="AJ27" s="84">
        <v>2690</v>
      </c>
      <c r="AK27" s="84">
        <v>2690</v>
      </c>
      <c r="AL27" s="107" t="s">
        <v>504</v>
      </c>
      <c r="AM27" s="84">
        <v>22652.04</v>
      </c>
      <c r="AN27" s="111">
        <v>6937.96</v>
      </c>
      <c r="AO27" s="111">
        <v>29590</v>
      </c>
      <c r="AP27" s="111">
        <v>17347.96</v>
      </c>
      <c r="AQ27" s="111">
        <v>1486.04</v>
      </c>
      <c r="AR27" s="111">
        <v>18834</v>
      </c>
      <c r="AS27" s="111">
        <v>17347.96</v>
      </c>
      <c r="AT27" s="111">
        <v>1486.04</v>
      </c>
      <c r="AU27" s="111">
        <v>18834</v>
      </c>
      <c r="AV27" s="84">
        <v>24</v>
      </c>
      <c r="AW27" s="84"/>
      <c r="AX27" s="84"/>
      <c r="AY27" s="107"/>
      <c r="AZ27" s="84"/>
      <c r="BA27" s="84"/>
      <c r="BB27" s="84" t="s">
        <v>271</v>
      </c>
      <c r="BC27" s="84" t="s">
        <v>272</v>
      </c>
      <c r="BD27" s="107" t="s">
        <v>415</v>
      </c>
      <c r="BE27" s="84">
        <v>40000</v>
      </c>
      <c r="BF27" s="38" t="s">
        <v>343</v>
      </c>
      <c r="BG27" s="84" t="s">
        <v>511</v>
      </c>
      <c r="BH27" s="113" t="s">
        <v>273</v>
      </c>
      <c r="BI27" s="38" t="s">
        <v>110</v>
      </c>
      <c r="BJ27" s="85">
        <v>46095</v>
      </c>
      <c r="BK27" s="84"/>
      <c r="BL27" s="38" t="s">
        <v>115</v>
      </c>
      <c r="BM27" s="114" t="s">
        <v>130</v>
      </c>
      <c r="BN27" s="115" t="s">
        <v>200</v>
      </c>
      <c r="BO27" s="84" t="s">
        <v>245</v>
      </c>
      <c r="BP27" s="84"/>
      <c r="BQ27" s="116"/>
      <c r="BR27" s="117" t="s">
        <v>525</v>
      </c>
    </row>
    <row r="28" spans="1:70" s="112" customFormat="1" ht="15" hidden="1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hidden="1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hidden="1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hidden="1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hidden="1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hidden="1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hidden="1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hidden="1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hidden="1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hidden="1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hidden="1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hidden="1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hidden="1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hidden="1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hidden="1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hidden="1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hidden="1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hidden="1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hidden="1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hidden="1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hidden="1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hidden="1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hidden="1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hidden="1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hidden="1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hidden="1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hidden="1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hidden="1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hidden="1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hidden="1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hidden="1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hidden="1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hidden="1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hidden="1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hidden="1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hidden="1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hidden="1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hidden="1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hidden="1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hidden="1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hidden="1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hidden="1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hidden="1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hidden="1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hidden="1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hidden="1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hidden="1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hidden="1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hidden="1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hidden="1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hidden="1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hidden="1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hidden="1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2026-03-16T06:28:29Z</dcterms:modified>
</cp:coreProperties>
</file>