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pavithra_lingutla_spandanasphoorty_com/Documents/Desktop/FY2024 2025/My Files/_Pavithra/_F25-26/_Fraud/_JUL/7-Jul-25/Manjhanpur/"/>
    </mc:Choice>
  </mc:AlternateContent>
  <xr:revisionPtr revIDLastSave="1" documentId="13_ncr:1_{B912103E-6858-465F-93E9-E52FE2FB431C}" xr6:coauthVersionLast="47" xr6:coauthVersionMax="47" xr10:uidLastSave="{AA3D18C8-C1C6-4392-A8F8-824750D41939}"/>
  <bookViews>
    <workbookView xWindow="-110" yWindow="-110" windowWidth="19420" windowHeight="10300" tabRatio="804" activeTab="3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Details'!$A$4:$AA$5</definedName>
    <definedName name="_xlnm._FilterDatabase" localSheetId="0" hidden="1">'Fraud Investigation Report'!$A$4:$AD$4</definedName>
    <definedName name="_xlnm._FilterDatabase" localSheetId="6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20" l="1"/>
  <c r="T19" i="20"/>
  <c r="S19" i="20"/>
  <c r="T17" i="20"/>
  <c r="U17" i="20"/>
  <c r="T16" i="20"/>
  <c r="S16" i="20"/>
  <c r="T13" i="20"/>
  <c r="S13" i="20"/>
  <c r="S12" i="20"/>
  <c r="T11" i="20"/>
  <c r="S11" i="20"/>
  <c r="X8" i="20"/>
  <c r="Y5" i="20"/>
  <c r="U6" i="20"/>
  <c r="U5" i="20"/>
  <c r="R6" i="24"/>
  <c r="P6" i="24"/>
  <c r="R5" i="24"/>
  <c r="P5" i="24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6" i="7"/>
  <c r="AA5" i="7"/>
</calcChain>
</file>

<file path=xl/sharedStrings.xml><?xml version="1.0" encoding="utf-8"?>
<sst xmlns="http://schemas.openxmlformats.org/spreadsheetml/2006/main" count="359" uniqueCount="243">
  <si>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</si>
  <si>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</si>
  <si>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</si>
  <si>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</si>
  <si>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</si>
  <si>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</si>
  <si>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</si>
  <si>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</si>
  <si>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</si>
  <si>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</si>
  <si>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</si>
  <si>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</si>
  <si>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</si>
  <si>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</si>
  <si>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</si>
  <si>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</si>
  <si>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</si>
  <si>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</si>
  <si>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</si>
  <si>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</si>
  <si>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</si>
  <si>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</si>
  <si>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</si>
  <si>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</si>
  <si>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</si>
  <si>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</si>
  <si>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</si>
  <si>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</si>
  <si>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</si>
  <si>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</si>
  <si>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</si>
  <si>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</si>
  <si>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</si>
  <si>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</si>
  <si>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</si>
  <si>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UP2800</t>
  </si>
  <si>
    <t>Manjhanpur</t>
  </si>
  <si>
    <t>Uttar Pradesh</t>
  </si>
  <si>
    <t>North</t>
  </si>
  <si>
    <t>IA</t>
  </si>
  <si>
    <t>FN25-26-00254</t>
  </si>
  <si>
    <t>Achchelal</t>
  </si>
  <si>
    <t>BQM</t>
  </si>
  <si>
    <t>SF0056397</t>
  </si>
  <si>
    <t>Available</t>
  </si>
  <si>
    <t>Collection Misappropriation</t>
  </si>
  <si>
    <t>Completed-Report Submitted</t>
  </si>
  <si>
    <t>During the branch visit by the IA team, it was observed that BQM Achchelal/SF0056397 collected EWI, amount from 1 borrower without updating the same to their accounts. 
Complaint has been raised by IA team on date – 18th Apr 2025 vide no. is – FN25-26-00254-. 
Staff is Active in Manjhanpur Branch.</t>
  </si>
  <si>
    <t>FN25-26-00262</t>
  </si>
  <si>
    <t>Pramod Yadav</t>
  </si>
  <si>
    <t>Loan Officer</t>
  </si>
  <si>
    <t>SF0049004</t>
  </si>
  <si>
    <t>Resigned-Exited</t>
  </si>
  <si>
    <t xml:space="preserve">During the branch visit by the IA team, it was observed that LO Pramod Yadav/SF0056397 collected EWI, amount from 1 borrower without updating the same to their accounts. 
Complaint has been raised by IA team on date – 18th Apr 2025 vide no. is – FN25-26-00262-. </t>
  </si>
  <si>
    <t>Cluster Name</t>
  </si>
  <si>
    <t>Area</t>
  </si>
  <si>
    <t>Region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</si>
  <si>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</si>
  <si>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</si>
  <si>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</si>
  <si>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</si>
  <si>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</si>
  <si>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</si>
  <si>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</si>
  <si>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</si>
  <si>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</si>
  <si>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</si>
  <si>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</si>
  <si>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</si>
  <si>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</si>
  <si>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</si>
  <si>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</si>
  <si>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</si>
  <si>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</si>
  <si>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</si>
  <si>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</si>
  <si>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</si>
  <si>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</si>
  <si>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</si>
  <si>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</si>
  <si>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</si>
  <si>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</si>
  <si>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</si>
  <si>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</si>
  <si>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</si>
  <si>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</si>
  <si>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</si>
  <si>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</si>
  <si>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</si>
  <si>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</si>
  <si>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</si>
  <si>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</si>
  <si>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</si>
  <si>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</si>
  <si>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</si>
  <si>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</si>
  <si>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</si>
  <si>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</si>
  <si>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</si>
  <si>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</si>
  <si>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</si>
  <si>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</si>
  <si>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</si>
  <si>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</si>
  <si>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</si>
  <si>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</si>
  <si>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</si>
  <si>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</si>
  <si>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</si>
  <si>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</si>
  <si>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</si>
  <si>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</si>
  <si>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</si>
  <si>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</si>
  <si>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No Action Taken</t>
  </si>
  <si>
    <t>UP3404</t>
  </si>
  <si>
    <t>Lahartara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</si>
  <si>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</si>
  <si>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</si>
  <si>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</si>
  <si>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</si>
  <si>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</si>
  <si>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</si>
  <si>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</si>
  <si>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</si>
  <si>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</si>
  <si>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</si>
  <si>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</si>
  <si>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</si>
  <si>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</si>
  <si>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</si>
  <si>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</si>
  <si>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</si>
  <si>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</si>
  <si>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</si>
  <si>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</si>
  <si>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</si>
  <si>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</si>
  <si>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</si>
  <si>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</si>
  <si>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586831</t>
  </si>
  <si>
    <t>SID951375009887</t>
  </si>
  <si>
    <t>ANITA KUMARI</t>
  </si>
  <si>
    <t>Installment</t>
  </si>
  <si>
    <t>Loan Card</t>
  </si>
  <si>
    <t>As per loan card BQM Achchelal/SF0056397 was collected EMI Rs. 1650*7=11550 from borrower Anita Kumari_34645299 on dated 
02-01-2023 =1650
02-02-2023=1650
02-03-2023=1650
02-04-2023=1650
02-05-2023=1650
02-06-2023=1650
02-07-2023=1650
but the same was not posted in FIMO. (Sign available on loan card)</t>
  </si>
  <si>
    <t>As per loan card LO Pramod Yadav/SF0049004 was collected EMI Rs. 1650*4=6600 from borrower Anita Kumari_34645299 on dated 
02-08-2023
02-09-2023
02-10-2023
02-11-2023
but the same was not posted in FIMO. (Sign available on loan card)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</si>
  <si>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</si>
  <si>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</si>
  <si>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</si>
  <si>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</si>
  <si>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</si>
  <si>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</si>
  <si>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</si>
  <si>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</si>
  <si>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</si>
  <si>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</si>
  <si>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</si>
  <si>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</si>
  <si>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</si>
  <si>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</si>
  <si>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</si>
  <si>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</si>
  <si>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</si>
  <si>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</si>
  <si>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</si>
  <si>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</si>
  <si>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</si>
  <si>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</si>
  <si>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</si>
  <si>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</si>
  <si>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</si>
  <si>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</si>
  <si>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</si>
  <si>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</si>
  <si>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</si>
  <si>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</si>
  <si>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</si>
  <si>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</si>
  <si>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</si>
  <si>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</si>
  <si>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</si>
  <si>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</si>
  <si>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</si>
  <si>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</si>
  <si>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</si>
  <si>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</si>
  <si>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</si>
  <si>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</si>
  <si>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</si>
  <si>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</si>
  <si>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</si>
  <si>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</si>
  <si>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</si>
  <si>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</si>
  <si>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</si>
  <si>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</si>
  <si>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</si>
  <si>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</si>
  <si>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</si>
  <si>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</si>
  <si>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</si>
  <si>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</si>
  <si>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</si>
  <si>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Varanasi</t>
  </si>
  <si>
    <t>Khaga</t>
  </si>
  <si>
    <t>Chak Hingui</t>
  </si>
  <si>
    <t>SF0086766</t>
  </si>
  <si>
    <t>Brijesh Kumar</t>
  </si>
  <si>
    <t>Om</t>
  </si>
  <si>
    <t>Chetana Loans-Montly-Migrated</t>
  </si>
  <si>
    <t>SC</t>
  </si>
  <si>
    <t>HINDU</t>
  </si>
  <si>
    <t>Agriculture &amp; Farming</t>
  </si>
  <si>
    <t>Mon</t>
  </si>
  <si>
    <t>2</t>
  </si>
  <si>
    <t>03-Sep-2021</t>
  </si>
  <si>
    <t/>
  </si>
  <si>
    <t>Ritik Pandey/SF0076023</t>
  </si>
  <si>
    <t>Visited</t>
  </si>
  <si>
    <t>Borrower</t>
  </si>
  <si>
    <t>Yes</t>
  </si>
  <si>
    <t>Achchelal/SF0056397</t>
  </si>
  <si>
    <t>Pramod Yadav/SF0049004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</si>
  <si>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</si>
  <si>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</si>
  <si>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</si>
  <si>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</si>
  <si>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</si>
  <si>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</si>
  <si>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</si>
  <si>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</si>
  <si>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</si>
  <si>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</si>
  <si>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</si>
  <si>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Remarks</t>
  </si>
  <si>
    <t>Preclosed</t>
  </si>
  <si>
    <t>Difference</t>
  </si>
  <si>
    <t>OD</t>
  </si>
  <si>
    <t>F25-26-00254</t>
  </si>
  <si>
    <t>F25-26-00262</t>
  </si>
  <si>
    <t>R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</si>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</sst>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/mmm/yyyy;@"/>
    <numFmt numFmtId="168" formatCode="[$-409]d/mmm/yy;@"/>
    <numFmt numFmtId="169" formatCode="[$-14009]dd/mm/yyyy;@"/>
    <numFmt numFmtId="170" formatCode="################"/>
    <numFmt numFmtId="171" formatCode="[$-409]h:mm\ AM/PM;@"/>
    <numFmt numFmtId="172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3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2" fillId="0" borderId="0">
      <protection locked="0"/>
    </xf>
    <xf numFmtId="0" fontId="27" fillId="0" borderId="0"/>
    <xf numFmtId="0" fontId="22" fillId="0" borderId="0" applyNumberFormat="0" applyFill="0" applyBorder="0" applyAlignment="0" applyProtection="0"/>
    <xf numFmtId="0" fontId="22" fillId="0" borderId="0">
      <protection locked="0"/>
    </xf>
    <xf numFmtId="0" fontId="27" fillId="0" borderId="0"/>
    <xf numFmtId="0" fontId="28" fillId="0" borderId="0"/>
    <xf numFmtId="0" fontId="22" fillId="0" borderId="0"/>
    <xf numFmtId="0" fontId="24" fillId="0" borderId="0"/>
    <xf numFmtId="0" fontId="27" fillId="0" borderId="0"/>
    <xf numFmtId="0" fontId="27" fillId="0" borderId="0"/>
    <xf numFmtId="165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</cellStyleXfs>
  <cellXfs count="15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0" xfId="15" applyFont="1" applyAlignment="1" applyProtection="1">
      <alignment vertical="center"/>
    </xf>
    <xf numFmtId="0" fontId="4" fillId="0" borderId="0" xfId="15" applyFont="1" applyAlignment="1" applyProtection="1">
      <alignment vertical="center"/>
    </xf>
    <xf numFmtId="0" fontId="5" fillId="0" borderId="0" xfId="20" applyFont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5" fontId="6" fillId="0" borderId="1" xfId="0" applyNumberFormat="1" applyFont="1" applyBorder="1" applyAlignment="1">
      <alignment horizontal="center" vertical="center" wrapText="1" readingOrder="1"/>
    </xf>
    <xf numFmtId="166" fontId="6" fillId="0" borderId="1" xfId="0" applyNumberFormat="1" applyFont="1" applyBorder="1" applyAlignment="1">
      <alignment horizontal="center" vertical="center" wrapText="1" readingOrder="1"/>
    </xf>
    <xf numFmtId="167" fontId="6" fillId="0" borderId="1" xfId="0" applyNumberFormat="1" applyFont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8" fontId="8" fillId="5" borderId="1" xfId="17" applyNumberFormat="1" applyFont="1" applyFill="1" applyBorder="1" applyAlignment="1" applyProtection="1">
      <alignment horizontal="left" vertical="center" wrapText="1"/>
      <protection locked="0"/>
    </xf>
    <xf numFmtId="0" fontId="3" fillId="0" borderId="2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9" fillId="0" borderId="0" xfId="15" applyFont="1" applyAlignment="1" applyProtection="1">
      <alignment vertical="center" wrapText="1"/>
    </xf>
    <xf numFmtId="0" fontId="5" fillId="0" borderId="3" xfId="20" applyFont="1" applyBorder="1" applyAlignment="1">
      <alignment vertical="center"/>
    </xf>
    <xf numFmtId="0" fontId="2" fillId="0" borderId="4" xfId="20" applyFont="1" applyBorder="1"/>
    <xf numFmtId="0" fontId="5" fillId="6" borderId="1" xfId="15" applyFont="1" applyFill="1" applyBorder="1" applyAlignment="1" applyProtection="1">
      <alignment horizontal="center" vertical="center" wrapText="1"/>
    </xf>
    <xf numFmtId="0" fontId="5" fillId="6" borderId="1" xfId="20" applyFont="1" applyFill="1" applyBorder="1" applyAlignment="1">
      <alignment horizontal="center" vertical="center" wrapText="1"/>
    </xf>
    <xf numFmtId="0" fontId="5" fillId="6" borderId="5" xfId="20" applyFont="1" applyFill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/>
    </xf>
    <xf numFmtId="0" fontId="8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68" fontId="8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4" xfId="7" applyFont="1" applyBorder="1" applyAlignment="1" applyProtection="1">
      <alignment horizontal="center"/>
    </xf>
    <xf numFmtId="2" fontId="6" fillId="0" borderId="1" xfId="0" applyNumberFormat="1" applyFont="1" applyBorder="1" applyAlignment="1">
      <alignment horizontal="center" vertical="center" readingOrder="1"/>
    </xf>
    <xf numFmtId="169" fontId="7" fillId="0" borderId="1" xfId="20" applyNumberFormat="1" applyFont="1" applyBorder="1" applyAlignment="1" applyProtection="1">
      <alignment horizontal="center" vertical="center" wrapText="1"/>
      <protection locked="0"/>
    </xf>
    <xf numFmtId="0" fontId="9" fillId="0" borderId="6" xfId="15" applyFont="1" applyBorder="1" applyAlignment="1" applyProtection="1">
      <alignment vertical="center" wrapText="1"/>
    </xf>
    <xf numFmtId="0" fontId="2" fillId="0" borderId="7" xfId="20" applyFont="1" applyBorder="1"/>
    <xf numFmtId="0" fontId="5" fillId="7" borderId="1" xfId="20" applyFont="1" applyFill="1" applyBorder="1" applyAlignment="1">
      <alignment horizontal="center" vertical="center" wrapText="1"/>
    </xf>
    <xf numFmtId="0" fontId="3" fillId="0" borderId="8" xfId="15" applyFont="1" applyBorder="1" applyAlignment="1" applyProtection="1">
      <alignment vertical="center"/>
    </xf>
    <xf numFmtId="0" fontId="3" fillId="0" borderId="9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1" fillId="9" borderId="10" xfId="20" applyFont="1" applyFill="1" applyBorder="1"/>
    <xf numFmtId="0" fontId="0" fillId="9" borderId="11" xfId="20" applyFont="1" applyFill="1" applyBorder="1"/>
    <xf numFmtId="0" fontId="5" fillId="6" borderId="5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12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2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12" xfId="20" applyFont="1" applyFill="1" applyBorder="1" applyAlignment="1">
      <alignment horizontal="center"/>
    </xf>
    <xf numFmtId="0" fontId="0" fillId="9" borderId="12" xfId="20" applyFont="1" applyFill="1" applyBorder="1"/>
    <xf numFmtId="0" fontId="9" fillId="9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7" xfId="6" applyFont="1" applyBorder="1" applyAlignment="1" applyProtection="1">
      <alignment horizontal="center"/>
    </xf>
    <xf numFmtId="0" fontId="9" fillId="6" borderId="1" xfId="21" applyFont="1" applyFill="1" applyBorder="1" applyAlignment="1" applyProtection="1">
      <alignment horizontal="center" vertical="center"/>
      <protection hidden="1"/>
    </xf>
    <xf numFmtId="170" fontId="2" fillId="0" borderId="14" xfId="0" applyNumberFormat="1" applyFont="1" applyBorder="1" applyAlignment="1">
      <alignment horizontal="center" vertical="center" wrapText="1"/>
    </xf>
    <xf numFmtId="0" fontId="9" fillId="6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5" borderId="12" xfId="21" applyFont="1" applyFill="1" applyBorder="1" applyAlignment="1">
      <alignment horizontal="center" vertical="center"/>
    </xf>
    <xf numFmtId="0" fontId="17" fillId="5" borderId="1" xfId="21" applyFont="1" applyFill="1" applyBorder="1" applyAlignment="1">
      <alignment horizontal="center" vertical="center"/>
    </xf>
    <xf numFmtId="0" fontId="12" fillId="5" borderId="5" xfId="21" applyFont="1" applyFill="1" applyBorder="1" applyAlignment="1">
      <alignment horizontal="center" vertical="center"/>
    </xf>
    <xf numFmtId="0" fontId="12" fillId="5" borderId="1" xfId="21" applyFont="1" applyFill="1" applyBorder="1" applyAlignment="1" applyProtection="1">
      <alignment horizontal="center" vertical="center"/>
      <protection locked="0"/>
    </xf>
    <xf numFmtId="37" fontId="18" fillId="5" borderId="1" xfId="1" applyNumberFormat="1" applyFont="1" applyFill="1" applyBorder="1" applyAlignment="1" applyProtection="1">
      <alignment horizontal="center" vertical="center"/>
      <protection hidden="1"/>
    </xf>
    <xf numFmtId="0" fontId="18" fillId="5" borderId="1" xfId="21" applyFont="1" applyFill="1" applyBorder="1" applyAlignment="1">
      <alignment horizontal="center" vertical="center"/>
    </xf>
    <xf numFmtId="0" fontId="18" fillId="5" borderId="1" xfId="21" applyFont="1" applyFill="1" applyBorder="1" applyAlignment="1" applyProtection="1">
      <alignment horizontal="center" vertical="center"/>
      <protection locked="0"/>
    </xf>
    <xf numFmtId="0" fontId="19" fillId="5" borderId="1" xfId="21" applyFont="1" applyFill="1" applyBorder="1" applyAlignment="1">
      <alignment horizontal="center" vertical="center"/>
    </xf>
    <xf numFmtId="0" fontId="18" fillId="5" borderId="1" xfId="21" applyFont="1" applyFill="1" applyBorder="1" applyAlignment="1" applyProtection="1">
      <alignment horizontal="center" vertical="center"/>
      <protection locked="0" hidden="1"/>
    </xf>
    <xf numFmtId="37" fontId="18" fillId="5" borderId="1" xfId="1" applyNumberFormat="1" applyFont="1" applyFill="1" applyBorder="1" applyAlignment="1" applyProtection="1">
      <alignment horizontal="center" vertical="center"/>
    </xf>
    <xf numFmtId="0" fontId="12" fillId="6" borderId="1" xfId="21" applyFont="1" applyFill="1" applyBorder="1" applyAlignment="1" applyProtection="1">
      <alignment horizontal="center" vertical="center"/>
      <protection hidden="1"/>
    </xf>
    <xf numFmtId="0" fontId="19" fillId="6" borderId="1" xfId="21" applyFont="1" applyFill="1" applyBorder="1" applyAlignment="1">
      <alignment horizontal="center" vertical="center"/>
    </xf>
    <xf numFmtId="172" fontId="19" fillId="6" borderId="1" xfId="1" applyNumberFormat="1" applyFont="1" applyFill="1" applyBorder="1" applyAlignment="1" applyProtection="1">
      <alignment horizontal="center" vertical="center"/>
      <protection hidden="1"/>
    </xf>
    <xf numFmtId="172" fontId="18" fillId="5" borderId="1" xfId="21" applyNumberFormat="1" applyFont="1" applyFill="1" applyBorder="1" applyAlignment="1" applyProtection="1">
      <alignment horizontal="center" vertical="center"/>
      <protection locked="0"/>
    </xf>
    <xf numFmtId="0" fontId="9" fillId="5" borderId="1" xfId="21" applyFont="1" applyFill="1" applyBorder="1" applyAlignment="1" applyProtection="1">
      <alignment vertical="center" wrapText="1"/>
      <protection hidden="1"/>
    </xf>
    <xf numFmtId="17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172" fontId="2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2" fontId="2" fillId="0" borderId="1" xfId="0" applyNumberFormat="1" applyFont="1" applyBorder="1" applyAlignment="1" applyProtection="1">
      <alignment horizontal="center" vertical="center"/>
      <protection hidden="1"/>
    </xf>
    <xf numFmtId="0" fontId="9" fillId="5" borderId="1" xfId="21" applyFont="1" applyFill="1" applyBorder="1" applyAlignment="1" applyProtection="1">
      <alignment horizontal="left" vertical="center" wrapText="1"/>
      <protection hidden="1"/>
    </xf>
    <xf numFmtId="0" fontId="5" fillId="6" borderId="1" xfId="0" applyFont="1" applyFill="1" applyBorder="1" applyAlignment="1">
      <alignment horizontal="center" vertical="center" wrapText="1"/>
    </xf>
    <xf numFmtId="0" fontId="12" fillId="0" borderId="1" xfId="21" applyFont="1" applyBorder="1" applyAlignment="1" applyProtection="1">
      <alignment horizontal="center" vertical="center" wrapText="1"/>
      <protection locked="0"/>
    </xf>
    <xf numFmtId="0" fontId="12" fillId="5" borderId="1" xfId="2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/>
    <xf numFmtId="0" fontId="20" fillId="6" borderId="0" xfId="6" applyFont="1" applyFill="1" applyAlignment="1" applyProtection="1">
      <alignment horizontal="center"/>
    </xf>
    <xf numFmtId="0" fontId="9" fillId="12" borderId="10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9" fillId="12" borderId="1" xfId="21" applyFont="1" applyFill="1" applyBorder="1" applyAlignment="1" applyProtection="1">
      <alignment horizontal="left" vertical="center" wrapText="1"/>
      <protection hidden="1"/>
    </xf>
    <xf numFmtId="170" fontId="2" fillId="0" borderId="14" xfId="0" applyNumberFormat="1" applyFont="1" applyBorder="1" applyAlignment="1">
      <alignment horizontal="left" vertical="center" wrapText="1"/>
    </xf>
    <xf numFmtId="0" fontId="9" fillId="12" borderId="15" xfId="21" applyFont="1" applyFill="1" applyBorder="1" applyAlignment="1" applyProtection="1">
      <alignment horizontal="left" vertical="center" wrapText="1"/>
      <protection hidden="1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21" fillId="0" borderId="0" xfId="0" applyFont="1"/>
    <xf numFmtId="0" fontId="9" fillId="6" borderId="1" xfId="16" applyFont="1" applyFill="1" applyBorder="1" applyAlignment="1">
      <alignment horizontal="center" vertical="center" wrapText="1"/>
    </xf>
    <xf numFmtId="49" fontId="9" fillId="6" borderId="1" xfId="16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17" applyFont="1" applyFill="1" applyBorder="1" applyAlignment="1">
      <alignment horizontal="center" vertical="center" wrapText="1"/>
    </xf>
    <xf numFmtId="168" fontId="9" fillId="6" borderId="1" xfId="16" applyNumberFormat="1" applyFont="1" applyFill="1" applyBorder="1" applyAlignment="1">
      <alignment horizontal="center" vertical="center" wrapText="1"/>
    </xf>
    <xf numFmtId="1" fontId="8" fillId="0" borderId="1" xfId="16" applyNumberFormat="1" applyFont="1" applyBorder="1" applyAlignment="1">
      <alignment horizontal="center" vertical="center" wrapText="1"/>
    </xf>
    <xf numFmtId="2" fontId="8" fillId="0" borderId="1" xfId="16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/>
    </xf>
    <xf numFmtId="0" fontId="9" fillId="9" borderId="1" xfId="16" applyFont="1" applyFill="1" applyBorder="1" applyAlignment="1">
      <alignment horizontal="center" vertical="center" wrapText="1"/>
    </xf>
    <xf numFmtId="49" fontId="8" fillId="0" borderId="1" xfId="16" applyNumberFormat="1" applyFont="1" applyBorder="1" applyAlignment="1">
      <alignment horizontal="center" vertical="center" wrapText="1"/>
    </xf>
    <xf numFmtId="49" fontId="8" fillId="3" borderId="1" xfId="16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  <xf numFmtId="0" fontId="7" fillId="3" borderId="1" xfId="20" applyFont="1" applyFill="1" applyBorder="1" applyAlignment="1" applyProtection="1">
      <alignment horizontal="center" vertical="center" wrapText="1"/>
      <protection locked="0"/>
    </xf>
    <xf numFmtId="0" fontId="5" fillId="13" borderId="1" xfId="2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0" borderId="16" xfId="0" applyFont="1" applyBorder="1"/>
    <xf numFmtId="0" fontId="5" fillId="0" borderId="0" xfId="0" applyFont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7" fillId="5" borderId="15" xfId="21" applyFont="1" applyFill="1" applyBorder="1" applyAlignment="1">
      <alignment horizontal="center" vertical="center"/>
    </xf>
    <xf numFmtId="0" fontId="17" fillId="5" borderId="5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5" borderId="1" xfId="21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 applyProtection="1">
      <alignment horizontal="left" vertical="center" wrapText="1"/>
      <protection locked="0"/>
    </xf>
    <xf numFmtId="0" fontId="12" fillId="3" borderId="12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9" fillId="5" borderId="10" xfId="21" applyFont="1" applyFill="1" applyBorder="1" applyAlignment="1" applyProtection="1">
      <alignment horizontal="left" vertical="center" wrapText="1"/>
      <protection hidden="1"/>
    </xf>
    <xf numFmtId="0" fontId="9" fillId="5" borderId="12" xfId="21" applyFont="1" applyFill="1" applyBorder="1" applyAlignment="1" applyProtection="1">
      <alignment horizontal="left" vertical="center" wrapText="1"/>
      <protection hidden="1"/>
    </xf>
    <xf numFmtId="0" fontId="9" fillId="5" borderId="10" xfId="21" applyFont="1" applyFill="1" applyBorder="1" applyAlignment="1" applyProtection="1">
      <alignment vertical="center" wrapText="1"/>
      <protection hidden="1"/>
    </xf>
    <xf numFmtId="0" fontId="9" fillId="5" borderId="12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6" borderId="10" xfId="21" applyFont="1" applyFill="1" applyBorder="1" applyAlignment="1">
      <alignment horizontal="center" vertical="center"/>
    </xf>
    <xf numFmtId="0" fontId="16" fillId="6" borderId="11" xfId="21" applyFont="1" applyFill="1" applyBorder="1" applyAlignment="1">
      <alignment horizontal="center" vertical="center"/>
    </xf>
    <xf numFmtId="0" fontId="16" fillId="6" borderId="12" xfId="21" applyFont="1" applyFill="1" applyBorder="1" applyAlignment="1">
      <alignment horizontal="center" vertical="center"/>
    </xf>
    <xf numFmtId="0" fontId="17" fillId="5" borderId="12" xfId="21" applyFont="1" applyFill="1" applyBorder="1" applyAlignment="1">
      <alignment horizontal="center" vertical="center" wrapText="1"/>
    </xf>
    <xf numFmtId="0" fontId="17" fillId="5" borderId="1" xfId="21" applyFont="1" applyFill="1" applyBorder="1" applyAlignment="1">
      <alignment horizontal="center" vertical="center" wrapText="1"/>
    </xf>
    <xf numFmtId="0" fontId="17" fillId="5" borderId="10" xfId="21" applyFont="1" applyFill="1" applyBorder="1" applyAlignment="1">
      <alignment horizontal="center" vertical="center"/>
    </xf>
    <xf numFmtId="0" fontId="17" fillId="5" borderId="12" xfId="21" applyFont="1" applyFill="1" applyBorder="1" applyAlignment="1">
      <alignment horizontal="center" vertical="center"/>
    </xf>
    <xf numFmtId="0" fontId="5" fillId="10" borderId="10" xfId="20" applyFont="1" applyFill="1" applyBorder="1" applyAlignment="1">
      <alignment horizontal="center"/>
    </xf>
    <xf numFmtId="0" fontId="5" fillId="10" borderId="11" xfId="20" applyFont="1" applyFill="1" applyBorder="1" applyAlignment="1">
      <alignment horizontal="center"/>
    </xf>
    <xf numFmtId="0" fontId="5" fillId="10" borderId="12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325120</xdr:colOff>
      <xdr:row>0</xdr:row>
      <xdr:rowOff>167640</xdr:rowOff>
    </xdr:from>
    <xdr:to>
      <xdr:col>15</xdr:col>
      <xdr:colOff>241554</xdr:colOff>
      <xdr:row>28</xdr:row>
      <xdr:rowOff>143494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48D0DF-3661-B7F4-9A10-88E0C59AF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120" y="167640"/>
          <a:ext cx="9060434" cy="5096494"/>
        </a:xfrm>
        <a:prstGeom prst="rect">
          <a:avLst/>
        </a:prstGeom>
      </xdr:spPr>
    </xdr:pic>
    <xdr:clientData/>
  </xdr:twoCellAnchor>
  <xdr:twoCellAnchor editAs="oneCell">
    <xdr:from>
      <xdr:col>2</xdr:col>
      <xdr:colOff>36406</xdr:colOff>
      <xdr:row>30</xdr:row>
      <xdr:rowOff>76200</xdr:rowOff>
    </xdr:from>
    <xdr:to>
      <xdr:col>17</xdr:col>
      <xdr:colOff>386333</xdr:colOff>
      <xdr:row>59</xdr:row>
      <xdr:rowOff>113014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8DF81D-6AE3-13D6-52B9-F0AC1FB9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606" y="5562600"/>
          <a:ext cx="9493927" cy="5340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386929</xdr:colOff>
      <xdr:row>1</xdr:row>
      <xdr:rowOff>129540</xdr:rowOff>
    </xdr:from>
    <xdr:to>
      <xdr:col>15</xdr:col>
      <xdr:colOff>497853</xdr:colOff>
      <xdr:row>30</xdr:row>
      <xdr:rowOff>31915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7AA77C-B0AA-EAE3-D560-F284C633B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929" y="312420"/>
          <a:ext cx="9254924" cy="5205895"/>
        </a:xfrm>
        <a:prstGeom prst="rect">
          <a:avLst/>
        </a:prstGeom>
      </xdr:spPr>
    </xdr:pic>
    <xdr:clientData/>
  </xdr:twoCellAnchor>
  <xdr:twoCellAnchor editAs="oneCell">
    <xdr:from>
      <xdr:col>0</xdr:col>
      <xdr:colOff>545253</xdr:colOff>
      <xdr:row>31</xdr:row>
      <xdr:rowOff>106680</xdr:rowOff>
    </xdr:from>
    <xdr:to>
      <xdr:col>17</xdr:col>
      <xdr:colOff>154953</xdr:colOff>
      <xdr:row>62</xdr:row>
      <xdr:rowOff>47156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092122-2C64-CF81-8318-539E5A2C8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253" y="5775960"/>
          <a:ext cx="9972900" cy="5609756"/>
        </a:xfrm>
        <a:prstGeom prst="rect">
          <a:avLst/>
        </a:prstGeom>
      </xdr:spPr>
    </xdr:pic>
    <xdr:clientData/>
  </xdr:twoCellAnchor>
  <xdr:twoCellAnchor editAs="oneCell">
    <xdr:from>
      <xdr:col>0</xdr:col>
      <xdr:colOff>563033</xdr:colOff>
      <xdr:row>64</xdr:row>
      <xdr:rowOff>60960</xdr:rowOff>
    </xdr:from>
    <xdr:to>
      <xdr:col>15</xdr:col>
      <xdr:colOff>497852</xdr:colOff>
      <xdr:row>92</xdr:row>
      <xdr:rowOff>47156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A00A80-FD7A-782A-4716-F6196DE5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3033" y="11765280"/>
          <a:ext cx="9078819" cy="5106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6"/>
  <sheetViews>
    <sheetView showGridLines="0" topLeftCell="C1" workbookViewId="0">
      <selection activeCell="E5" sqref="E5"/>
    </sheetView>
  </sheetViews>
  <sheetFormatPr defaultColWidth="9" defaultRowHeight="14.5"/>
  <cols>
    <col min="1" max="1" width="9" customWidth="1"/>
    <col min="2" max="2" width="13.36328125" customWidth="1"/>
    <col min="3" max="6" width="15.54296875" customWidth="1"/>
    <col min="7" max="7" width="17.6328125" customWidth="1"/>
    <col min="8" max="8" width="19.90625" customWidth="1"/>
    <col min="9" max="9" width="20.08984375" customWidth="1"/>
    <col min="10" max="13" width="15.54296875" customWidth="1"/>
    <col min="14" max="14" width="21.36328125" customWidth="1"/>
    <col min="15" max="15" width="20.36328125" customWidth="1"/>
    <col min="16" max="16" width="18.453125" customWidth="1"/>
    <col min="17" max="17" width="20.08984375" customWidth="1"/>
    <col min="18" max="18" width="25.453125" customWidth="1"/>
    <col min="19" max="19" width="38.6328125" customWidth="1"/>
    <col min="20" max="20" width="38.54296875" customWidth="1"/>
    <col min="21" max="21" width="23.54296875" customWidth="1"/>
    <col min="22" max="25" width="19.90625" customWidth="1"/>
    <col min="26" max="26" width="24.54296875" customWidth="1"/>
    <col min="27" max="29" width="23.90625" customWidth="1"/>
    <col min="30" max="30" width="82.6328125" customWidth="1"/>
  </cols>
  <sheetData>
    <row r="1" spans="1:30" ht="18.5">
      <c r="A1" s="39" t="s">
        <v>0</v>
      </c>
    </row>
    <row r="2" spans="1:30" ht="15.5">
      <c r="A2" s="19" t="s">
        <v>1</v>
      </c>
    </row>
    <row r="3" spans="1:30" ht="15.5">
      <c r="A3" s="99" t="s">
        <v>2</v>
      </c>
      <c r="S3" s="121" t="s">
        <v>3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09"/>
    </row>
    <row r="4" spans="1:30" ht="52">
      <c r="A4" s="100" t="s">
        <v>4</v>
      </c>
      <c r="B4" s="100" t="s">
        <v>5</v>
      </c>
      <c r="C4" s="101" t="s">
        <v>6</v>
      </c>
      <c r="D4" s="100" t="s">
        <v>7</v>
      </c>
      <c r="E4" s="100" t="s">
        <v>8</v>
      </c>
      <c r="F4" s="100" t="s">
        <v>9</v>
      </c>
      <c r="G4" s="100" t="s">
        <v>10</v>
      </c>
      <c r="H4" s="100" t="s">
        <v>11</v>
      </c>
      <c r="I4" s="100" t="s">
        <v>12</v>
      </c>
      <c r="J4" s="100" t="s">
        <v>13</v>
      </c>
      <c r="K4" s="100" t="s">
        <v>14</v>
      </c>
      <c r="L4" s="105" t="s">
        <v>15</v>
      </c>
      <c r="M4" s="105" t="s">
        <v>16</v>
      </c>
      <c r="N4" s="100" t="s">
        <v>17</v>
      </c>
      <c r="O4" s="106" t="s">
        <v>18</v>
      </c>
      <c r="P4" s="100" t="s">
        <v>19</v>
      </c>
      <c r="Q4" s="100" t="s">
        <v>20</v>
      </c>
      <c r="R4" s="110" t="s">
        <v>21</v>
      </c>
      <c r="S4" s="100" t="s">
        <v>22</v>
      </c>
      <c r="T4" s="100" t="s">
        <v>23</v>
      </c>
      <c r="U4" s="100" t="s">
        <v>24</v>
      </c>
      <c r="V4" s="100" t="s">
        <v>25</v>
      </c>
      <c r="W4" s="100" t="s">
        <v>26</v>
      </c>
      <c r="X4" s="100" t="s">
        <v>27</v>
      </c>
      <c r="Y4" s="100" t="s">
        <v>28</v>
      </c>
      <c r="Z4" s="100" t="s">
        <v>29</v>
      </c>
      <c r="AA4" s="100" t="s">
        <v>30</v>
      </c>
      <c r="AB4" s="100" t="s">
        <v>31</v>
      </c>
      <c r="AC4" s="100" t="s">
        <v>32</v>
      </c>
      <c r="AD4" s="100" t="s">
        <v>33</v>
      </c>
    </row>
    <row r="5" spans="1:30" ht="52">
      <c r="A5" s="32">
        <v>1</v>
      </c>
      <c r="B5" s="102" t="s">
        <v>34</v>
      </c>
      <c r="C5" s="27" t="s">
        <v>35</v>
      </c>
      <c r="D5" s="28" t="s">
        <v>36</v>
      </c>
      <c r="E5" s="103" t="s">
        <v>37</v>
      </c>
      <c r="F5" s="103" t="s">
        <v>38</v>
      </c>
      <c r="G5" s="30">
        <v>45754</v>
      </c>
      <c r="H5" s="104" t="s">
        <v>39</v>
      </c>
      <c r="I5" s="30">
        <v>45765</v>
      </c>
      <c r="J5" s="29" t="s">
        <v>40</v>
      </c>
      <c r="K5" s="107">
        <v>1</v>
      </c>
      <c r="L5" s="108">
        <v>19800</v>
      </c>
      <c r="M5" s="108">
        <v>0</v>
      </c>
      <c r="N5" s="29" t="s">
        <v>41</v>
      </c>
      <c r="O5" s="29" t="s">
        <v>42</v>
      </c>
      <c r="P5" s="29" t="s">
        <v>43</v>
      </c>
      <c r="Q5" s="111" t="s">
        <v>44</v>
      </c>
      <c r="R5" s="30"/>
      <c r="S5" s="111" t="s">
        <v>45</v>
      </c>
      <c r="T5" s="111"/>
      <c r="U5" s="112" t="s">
        <v>46</v>
      </c>
      <c r="V5" s="30">
        <v>45765</v>
      </c>
      <c r="W5" s="30">
        <v>45765</v>
      </c>
      <c r="X5" s="113">
        <v>1</v>
      </c>
      <c r="Y5" s="50">
        <v>11550</v>
      </c>
      <c r="Z5" s="114">
        <v>0</v>
      </c>
      <c r="AA5" s="115">
        <f t="shared" ref="AA5:AA6" si="0">Y5-Z5</f>
        <v>11550</v>
      </c>
      <c r="AB5" s="32">
        <v>1</v>
      </c>
      <c r="AC5" s="30">
        <v>45766</v>
      </c>
      <c r="AD5" s="17" t="s">
        <v>47</v>
      </c>
    </row>
    <row r="6" spans="1:30" ht="39">
      <c r="A6" s="32">
        <v>2</v>
      </c>
      <c r="B6" s="102" t="s">
        <v>34</v>
      </c>
      <c r="C6" s="27" t="s">
        <v>35</v>
      </c>
      <c r="D6" s="28" t="s">
        <v>36</v>
      </c>
      <c r="E6" s="103" t="s">
        <v>37</v>
      </c>
      <c r="F6" s="103" t="s">
        <v>38</v>
      </c>
      <c r="G6" s="30">
        <v>45754</v>
      </c>
      <c r="H6" s="104" t="s">
        <v>39</v>
      </c>
      <c r="I6" s="30">
        <v>45765</v>
      </c>
      <c r="J6" s="29" t="s">
        <v>48</v>
      </c>
      <c r="K6" s="107">
        <v>1</v>
      </c>
      <c r="L6" s="108">
        <v>6600</v>
      </c>
      <c r="M6" s="108">
        <v>0</v>
      </c>
      <c r="N6" s="32" t="s">
        <v>49</v>
      </c>
      <c r="O6" s="29" t="s">
        <v>50</v>
      </c>
      <c r="P6" s="32" t="s">
        <v>51</v>
      </c>
      <c r="Q6" s="111" t="s">
        <v>52</v>
      </c>
      <c r="R6" s="30">
        <v>45448</v>
      </c>
      <c r="S6" s="111" t="s">
        <v>45</v>
      </c>
      <c r="T6" s="111"/>
      <c r="U6" s="112" t="s">
        <v>46</v>
      </c>
      <c r="V6" s="30">
        <v>45765</v>
      </c>
      <c r="W6" s="30">
        <v>45765</v>
      </c>
      <c r="X6" s="113">
        <v>1</v>
      </c>
      <c r="Y6" s="50">
        <v>6600</v>
      </c>
      <c r="Z6" s="114">
        <v>0</v>
      </c>
      <c r="AA6" s="115">
        <f t="shared" si="0"/>
        <v>6600</v>
      </c>
      <c r="AB6" s="32">
        <v>1</v>
      </c>
      <c r="AC6" s="30">
        <v>45766</v>
      </c>
      <c r="AD6" s="17" t="s">
        <v>53</v>
      </c>
    </row>
  </sheetData>
  <mergeCells count="1">
    <mergeCell ref="S3:AC3"/>
  </mergeCells>
  <dataValidations count="5">
    <dataValidation type="list" allowBlank="1" showInputMessage="1" showErrorMessage="1" sqref="B5:B6" xr:uid="{00000000-0002-0000-0000-000000000000}">
      <formula1>"Q1 24-25,Q2 24-25, Q3 24-25,Q4 24-25,Q1 25-26,Q2 25-26,Q3 25-26,Q4 25-26"</formula1>
    </dataValidation>
    <dataValidation allowBlank="1" showErrorMessage="1" sqref="C5:C6" xr:uid="{00000000-0002-0000-0000-000001000000}"/>
    <dataValidation type="list" allowBlank="1" showInputMessage="1" showErrorMessage="1" sqref="Q5:Q6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6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:U6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2" activePane="bottomLeft" state="frozen"/>
      <selection pane="bottomLeft" activeCell="C12" sqref="C12"/>
    </sheetView>
  </sheetViews>
  <sheetFormatPr defaultColWidth="0" defaultRowHeight="14.4" customHeight="1" zeroHeight="1"/>
  <cols>
    <col min="1" max="1" width="17.08984375" customWidth="1"/>
    <col min="2" max="2" width="22.54296875" customWidth="1"/>
    <col min="3" max="3" width="20.36328125" customWidth="1"/>
    <col min="4" max="4" width="18.6328125" customWidth="1"/>
    <col min="5" max="5" width="19.6328125" customWidth="1"/>
    <col min="6" max="6" width="1" customWidth="1"/>
    <col min="7" max="16384" width="9.36328125" hidden="1"/>
  </cols>
  <sheetData>
    <row r="1" spans="1:5" ht="18.5">
      <c r="A1" s="141" t="s">
        <v>0</v>
      </c>
      <c r="B1" s="142"/>
      <c r="C1" s="142"/>
      <c r="D1" s="142"/>
      <c r="E1" s="143"/>
    </row>
    <row r="2" spans="1:5" ht="18.5">
      <c r="A2" s="57"/>
      <c r="B2" s="144" t="s">
        <v>1</v>
      </c>
      <c r="C2" s="144"/>
      <c r="D2" s="144"/>
      <c r="E2" s="58"/>
    </row>
    <row r="3" spans="1:5" ht="14.5">
      <c r="A3" s="59" t="s">
        <v>6</v>
      </c>
      <c r="B3" s="59" t="s">
        <v>7</v>
      </c>
      <c r="C3" s="59" t="s">
        <v>54</v>
      </c>
      <c r="D3" s="59" t="s">
        <v>55</v>
      </c>
      <c r="E3" s="59" t="s">
        <v>56</v>
      </c>
    </row>
    <row r="4" spans="1:5" ht="24" customHeight="1">
      <c r="A4" s="60"/>
      <c r="B4" s="60"/>
      <c r="C4" s="60"/>
      <c r="D4" s="60"/>
      <c r="E4" s="60"/>
    </row>
    <row r="5" spans="1:5" ht="35.25" customHeight="1">
      <c r="A5" s="61" t="s">
        <v>8</v>
      </c>
      <c r="B5" s="61" t="s">
        <v>57</v>
      </c>
      <c r="C5" s="61" t="s">
        <v>58</v>
      </c>
      <c r="D5" s="61" t="s">
        <v>59</v>
      </c>
      <c r="E5" s="61" t="s">
        <v>60</v>
      </c>
    </row>
    <row r="6" spans="1:5" ht="25.5" customHeight="1">
      <c r="A6" s="62"/>
      <c r="B6" s="63"/>
      <c r="C6" s="63"/>
      <c r="D6" s="63"/>
      <c r="E6" s="64"/>
    </row>
    <row r="7" spans="1:5" ht="15.5">
      <c r="A7" s="145" t="s">
        <v>61</v>
      </c>
      <c r="B7" s="146"/>
      <c r="C7" s="146"/>
      <c r="D7" s="146"/>
      <c r="E7" s="147"/>
    </row>
    <row r="8" spans="1:5" ht="15" customHeight="1">
      <c r="A8" s="126" t="s">
        <v>62</v>
      </c>
      <c r="B8" s="148" t="s">
        <v>63</v>
      </c>
      <c r="C8" s="149"/>
      <c r="D8" s="150" t="s">
        <v>64</v>
      </c>
      <c r="E8" s="151"/>
    </row>
    <row r="9" spans="1:5" ht="14.5">
      <c r="A9" s="127"/>
      <c r="B9" s="65" t="s">
        <v>65</v>
      </c>
      <c r="C9" s="66" t="s">
        <v>66</v>
      </c>
      <c r="D9" s="66" t="s">
        <v>65</v>
      </c>
      <c r="E9" s="66" t="s">
        <v>66</v>
      </c>
    </row>
    <row r="10" spans="1:5" ht="14.5">
      <c r="A10" s="67">
        <v>2000</v>
      </c>
      <c r="B10" s="68"/>
      <c r="C10" s="69">
        <f>B10*A10</f>
        <v>0</v>
      </c>
      <c r="D10" s="68"/>
      <c r="E10" s="69">
        <f>D10*A10</f>
        <v>0</v>
      </c>
    </row>
    <row r="11" spans="1:5" ht="14.5">
      <c r="A11" s="70">
        <v>500</v>
      </c>
      <c r="B11" s="71"/>
      <c r="C11" s="69">
        <f t="shared" ref="C11:C17" si="0">B11*A11</f>
        <v>0</v>
      </c>
      <c r="D11" s="71"/>
      <c r="E11" s="69">
        <f t="shared" ref="E11:E17" si="1">D11*A11</f>
        <v>0</v>
      </c>
    </row>
    <row r="12" spans="1:5" ht="14.5">
      <c r="A12" s="70">
        <v>200</v>
      </c>
      <c r="B12" s="71"/>
      <c r="C12" s="69">
        <f t="shared" si="0"/>
        <v>0</v>
      </c>
      <c r="D12" s="71"/>
      <c r="E12" s="69">
        <f t="shared" si="1"/>
        <v>0</v>
      </c>
    </row>
    <row r="13" spans="1:5" ht="14.5">
      <c r="A13" s="70">
        <v>100</v>
      </c>
      <c r="B13" s="71"/>
      <c r="C13" s="69">
        <f t="shared" si="0"/>
        <v>0</v>
      </c>
      <c r="D13" s="71"/>
      <c r="E13" s="69">
        <f t="shared" si="1"/>
        <v>0</v>
      </c>
    </row>
    <row r="14" spans="1:5" ht="14.5">
      <c r="A14" s="70">
        <v>50</v>
      </c>
      <c r="B14" s="71"/>
      <c r="C14" s="69">
        <f t="shared" si="0"/>
        <v>0</v>
      </c>
      <c r="D14" s="71"/>
      <c r="E14" s="69">
        <f t="shared" si="1"/>
        <v>0</v>
      </c>
    </row>
    <row r="15" spans="1:5" ht="14.5">
      <c r="A15" s="70">
        <v>20</v>
      </c>
      <c r="B15" s="71"/>
      <c r="C15" s="69">
        <f t="shared" si="0"/>
        <v>0</v>
      </c>
      <c r="D15" s="71"/>
      <c r="E15" s="69">
        <f t="shared" si="1"/>
        <v>0</v>
      </c>
    </row>
    <row r="16" spans="1:5" ht="14.5">
      <c r="A16" s="70">
        <v>10</v>
      </c>
      <c r="B16" s="71"/>
      <c r="C16" s="69">
        <f t="shared" si="0"/>
        <v>0</v>
      </c>
      <c r="D16" s="71"/>
      <c r="E16" s="69">
        <f t="shared" si="1"/>
        <v>0</v>
      </c>
    </row>
    <row r="17" spans="1:5" ht="14.5">
      <c r="A17" s="70">
        <v>5</v>
      </c>
      <c r="B17" s="71"/>
      <c r="C17" s="69">
        <f t="shared" si="0"/>
        <v>0</v>
      </c>
      <c r="D17" s="71"/>
      <c r="E17" s="69">
        <f t="shared" si="1"/>
        <v>0</v>
      </c>
    </row>
    <row r="18" spans="1:5" ht="14.5">
      <c r="A18" s="72" t="s">
        <v>67</v>
      </c>
      <c r="B18" s="73"/>
      <c r="C18" s="69">
        <f>B18</f>
        <v>0</v>
      </c>
      <c r="D18" s="73"/>
      <c r="E18" s="74">
        <f>D18</f>
        <v>0</v>
      </c>
    </row>
    <row r="19" spans="1:5" ht="14.5">
      <c r="A19" s="75"/>
      <c r="B19" s="76" t="s">
        <v>68</v>
      </c>
      <c r="C19" s="77">
        <f>SUM(C10:C18)</f>
        <v>0</v>
      </c>
      <c r="D19" s="76" t="s">
        <v>68</v>
      </c>
      <c r="E19" s="77">
        <f>SUM(E10:E18)</f>
        <v>0</v>
      </c>
    </row>
    <row r="20" spans="1:5" ht="26.15" customHeight="1">
      <c r="A20" s="136" t="s">
        <v>69</v>
      </c>
      <c r="B20" s="137"/>
      <c r="C20" s="78"/>
      <c r="D20" s="79" t="s">
        <v>70</v>
      </c>
      <c r="E20" s="80"/>
    </row>
    <row r="21" spans="1:5" ht="26.15" customHeight="1">
      <c r="A21" s="138" t="s">
        <v>71</v>
      </c>
      <c r="B21" s="139"/>
      <c r="C21" s="80"/>
      <c r="D21" s="79" t="s">
        <v>72</v>
      </c>
      <c r="E21" s="80"/>
    </row>
    <row r="22" spans="1:5" ht="26.15" customHeight="1">
      <c r="A22" s="138" t="s">
        <v>73</v>
      </c>
      <c r="B22" s="139"/>
      <c r="C22" s="80"/>
      <c r="D22" s="81" t="s">
        <v>74</v>
      </c>
      <c r="E22" s="80"/>
    </row>
    <row r="23" spans="1:5" ht="26.15" customHeight="1">
      <c r="A23" s="138" t="s">
        <v>75</v>
      </c>
      <c r="B23" s="139"/>
      <c r="C23" s="82"/>
      <c r="D23" s="83" t="s">
        <v>76</v>
      </c>
      <c r="E23" s="84"/>
    </row>
    <row r="24" spans="1:5" ht="82.5" customHeight="1">
      <c r="A24" s="79" t="s">
        <v>77</v>
      </c>
      <c r="B24" s="140"/>
      <c r="C24" s="140"/>
      <c r="D24" s="140"/>
      <c r="E24" s="140"/>
    </row>
    <row r="25" spans="1:5" ht="57.75" customHeight="1">
      <c r="A25" s="85" t="s">
        <v>78</v>
      </c>
      <c r="B25" s="130"/>
      <c r="C25" s="130"/>
      <c r="D25" s="130"/>
      <c r="E25" s="130"/>
    </row>
    <row r="26" spans="1:5" ht="37.5" customHeight="1">
      <c r="A26" s="86" t="s">
        <v>79</v>
      </c>
      <c r="B26" s="86" t="s">
        <v>80</v>
      </c>
      <c r="C26" s="86" t="s">
        <v>81</v>
      </c>
      <c r="D26" s="86" t="s">
        <v>82</v>
      </c>
      <c r="E26" s="86" t="s">
        <v>83</v>
      </c>
    </row>
    <row r="27" spans="1:5" ht="27.75" customHeight="1">
      <c r="A27" s="87"/>
      <c r="B27" s="87"/>
      <c r="C27" s="60"/>
      <c r="D27" s="60"/>
      <c r="E27" s="88"/>
    </row>
    <row r="28" spans="1:5" ht="14.5">
      <c r="A28" s="131" t="s">
        <v>84</v>
      </c>
      <c r="B28" s="131"/>
      <c r="C28" s="131" t="s">
        <v>85</v>
      </c>
      <c r="D28" s="131"/>
      <c r="E28" s="131"/>
    </row>
    <row r="29" spans="1:5" ht="14.5">
      <c r="A29" s="128"/>
      <c r="B29" s="128"/>
      <c r="C29" s="129"/>
      <c r="D29" s="129"/>
      <c r="E29" s="129"/>
    </row>
    <row r="30" spans="1:5" ht="42.75" customHeight="1">
      <c r="A30" s="128"/>
      <c r="B30" s="128"/>
      <c r="C30" s="129"/>
      <c r="D30" s="129"/>
      <c r="E30" s="129"/>
    </row>
    <row r="31" spans="1:5" ht="21.75" customHeight="1">
      <c r="A31" s="89"/>
      <c r="B31" s="89"/>
      <c r="C31" s="89"/>
      <c r="D31" s="89"/>
      <c r="E31" s="90"/>
    </row>
    <row r="32" spans="1:5" ht="24.75" customHeight="1">
      <c r="A32" s="91" t="s">
        <v>86</v>
      </c>
      <c r="B32" s="92"/>
      <c r="C32" s="91" t="s">
        <v>87</v>
      </c>
      <c r="D32" s="132"/>
      <c r="E32" s="133"/>
    </row>
    <row r="33" spans="1:5" ht="18" customHeight="1">
      <c r="A33" s="91" t="s">
        <v>88</v>
      </c>
      <c r="B33" s="92"/>
      <c r="C33" s="93" t="s">
        <v>89</v>
      </c>
      <c r="D33" s="134"/>
      <c r="E33" s="135"/>
    </row>
    <row r="34" spans="1:5" ht="26">
      <c r="A34" s="93" t="s">
        <v>90</v>
      </c>
      <c r="B34" s="94"/>
      <c r="C34" s="93" t="s">
        <v>91</v>
      </c>
      <c r="D34" s="122"/>
      <c r="E34" s="123"/>
    </row>
    <row r="35" spans="1:5" ht="26">
      <c r="A35" s="93" t="s">
        <v>92</v>
      </c>
      <c r="B35" s="94"/>
      <c r="C35" s="93" t="s">
        <v>93</v>
      </c>
      <c r="D35" s="122"/>
      <c r="E35" s="123"/>
    </row>
    <row r="36" spans="1:5" ht="25.5" customHeight="1">
      <c r="A36" s="95" t="s">
        <v>94</v>
      </c>
      <c r="B36" s="94"/>
      <c r="C36" s="95" t="s">
        <v>95</v>
      </c>
      <c r="D36" s="124"/>
      <c r="E36" s="125"/>
    </row>
    <row r="37" spans="1:5" ht="15" customHeight="1">
      <c r="A37" s="96"/>
      <c r="B37" s="97"/>
      <c r="C37" s="97"/>
      <c r="D37" s="97"/>
      <c r="E37" s="98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showGridLines="0" workbookViewId="0">
      <pane xSplit="1" ySplit="4" topLeftCell="K5" activePane="bottomRight" state="frozen"/>
      <selection pane="topRight"/>
      <selection pane="bottomLeft"/>
      <selection pane="bottomRight" activeCell="P5" sqref="P5:P6"/>
    </sheetView>
  </sheetViews>
  <sheetFormatPr defaultColWidth="9" defaultRowHeight="14.5"/>
  <cols>
    <col min="3" max="3" width="12.36328125" customWidth="1"/>
    <col min="4" max="4" width="22.6328125" customWidth="1"/>
    <col min="5" max="5" width="17.36328125" customWidth="1"/>
    <col min="6" max="6" width="24.54296875" customWidth="1"/>
    <col min="7" max="7" width="22.54296875" customWidth="1"/>
    <col min="8" max="8" width="17.08984375" customWidth="1"/>
    <col min="9" max="9" width="14" customWidth="1"/>
    <col min="10" max="10" width="15.36328125" customWidth="1"/>
    <col min="11" max="11" width="15.453125" customWidth="1"/>
    <col min="12" max="12" width="16.6328125" customWidth="1"/>
    <col min="13" max="13" width="16.08984375" customWidth="1"/>
    <col min="14" max="14" width="14.90625" customWidth="1"/>
    <col min="15" max="15" width="13.36328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0" ht="18.5">
      <c r="A2" s="18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>
      <c r="A3" s="42" t="s">
        <v>96</v>
      </c>
      <c r="B3" s="43"/>
      <c r="C3" s="43"/>
      <c r="D3" s="43"/>
      <c r="E3" s="43"/>
      <c r="F3" s="43"/>
      <c r="G3" s="43"/>
      <c r="H3" s="152" t="s">
        <v>97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52"/>
      <c r="T3" s="53"/>
    </row>
    <row r="4" spans="1:20" ht="39">
      <c r="A4" s="44" t="s">
        <v>4</v>
      </c>
      <c r="B4" s="25" t="s">
        <v>98</v>
      </c>
      <c r="C4" s="25" t="s">
        <v>7</v>
      </c>
      <c r="D4" s="25" t="s">
        <v>99</v>
      </c>
      <c r="E4" s="25" t="s">
        <v>100</v>
      </c>
      <c r="F4" s="25" t="s">
        <v>101</v>
      </c>
      <c r="G4" s="25" t="s">
        <v>102</v>
      </c>
      <c r="H4" s="25" t="s">
        <v>103</v>
      </c>
      <c r="I4" s="25" t="s">
        <v>71</v>
      </c>
      <c r="J4" s="25" t="s">
        <v>104</v>
      </c>
      <c r="K4" s="25" t="s">
        <v>105</v>
      </c>
      <c r="L4" s="25" t="s">
        <v>106</v>
      </c>
      <c r="M4" s="25" t="s">
        <v>72</v>
      </c>
      <c r="N4" s="25" t="s">
        <v>107</v>
      </c>
      <c r="O4" s="25" t="s">
        <v>108</v>
      </c>
      <c r="P4" s="25" t="s">
        <v>109</v>
      </c>
      <c r="Q4" s="25" t="s">
        <v>110</v>
      </c>
      <c r="R4" s="25" t="s">
        <v>111</v>
      </c>
      <c r="S4" s="25" t="s">
        <v>112</v>
      </c>
      <c r="T4" s="54" t="s">
        <v>113</v>
      </c>
    </row>
    <row r="5" spans="1:20">
      <c r="A5" s="45">
        <v>1</v>
      </c>
      <c r="B5" s="46" t="s">
        <v>35</v>
      </c>
      <c r="C5" s="47" t="s">
        <v>36</v>
      </c>
      <c r="D5" s="29" t="s">
        <v>41</v>
      </c>
      <c r="E5" s="29" t="s">
        <v>43</v>
      </c>
      <c r="F5" s="48" t="s">
        <v>42</v>
      </c>
      <c r="G5" s="29" t="s">
        <v>40</v>
      </c>
      <c r="H5" s="49">
        <v>0</v>
      </c>
      <c r="I5" s="50">
        <v>11550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51">
        <f>SUM(H5:O5)</f>
        <v>11550</v>
      </c>
      <c r="Q5" s="49">
        <v>0</v>
      </c>
      <c r="R5" s="51">
        <f>P5-Q5</f>
        <v>11550</v>
      </c>
      <c r="S5" s="55"/>
      <c r="T5" s="56" t="s">
        <v>114</v>
      </c>
    </row>
    <row r="6" spans="1:20">
      <c r="A6" s="45">
        <v>1</v>
      </c>
      <c r="B6" s="46" t="s">
        <v>115</v>
      </c>
      <c r="C6" s="47" t="s">
        <v>116</v>
      </c>
      <c r="D6" s="32" t="s">
        <v>49</v>
      </c>
      <c r="E6" s="32" t="s">
        <v>51</v>
      </c>
      <c r="F6" s="48" t="s">
        <v>50</v>
      </c>
      <c r="G6" s="29" t="s">
        <v>48</v>
      </c>
      <c r="H6" s="49">
        <v>0</v>
      </c>
      <c r="I6" s="50">
        <v>6600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51">
        <f>SUM(H6:O6)</f>
        <v>6600</v>
      </c>
      <c r="Q6" s="49">
        <v>0</v>
      </c>
      <c r="R6" s="51">
        <f>P6-Q6</f>
        <v>6600</v>
      </c>
      <c r="S6" s="55"/>
      <c r="T6" s="56" t="s">
        <v>114</v>
      </c>
    </row>
  </sheetData>
  <mergeCells count="1">
    <mergeCell ref="H3:R3"/>
  </mergeCells>
  <dataValidations count="2">
    <dataValidation allowBlank="1" showErrorMessage="1" sqref="B5:B6" xr:uid="{00000000-0002-0000-0200-000000000000}"/>
    <dataValidation type="list" allowBlank="1" showInputMessage="1" showErrorMessage="1" sqref="T5:T6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9"/>
  <sheetViews>
    <sheetView showGridLines="0" tabSelected="1" topLeftCell="O1" workbookViewId="0">
      <selection activeCell="S16" sqref="S16"/>
    </sheetView>
  </sheetViews>
  <sheetFormatPr defaultColWidth="8.6328125" defaultRowHeight="13"/>
  <cols>
    <col min="1" max="1" width="8.6328125" style="3"/>
    <col min="2" max="2" width="15.6328125" style="3" customWidth="1"/>
    <col min="3" max="5" width="18.90625" style="3" customWidth="1"/>
    <col min="6" max="6" width="19.54296875" style="3" customWidth="1"/>
    <col min="7" max="7" width="21" style="3" customWidth="1"/>
    <col min="8" max="8" width="23" style="3" customWidth="1"/>
    <col min="9" max="10" width="16" style="3" customWidth="1"/>
    <col min="11" max="11" width="14.90625" style="3" customWidth="1"/>
    <col min="12" max="12" width="17.36328125" style="3" customWidth="1"/>
    <col min="13" max="13" width="18.6328125" style="3" customWidth="1"/>
    <col min="14" max="14" width="17.90625" style="3" customWidth="1"/>
    <col min="15" max="15" width="17.08984375" style="3" customWidth="1"/>
    <col min="16" max="18" width="17.453125" style="3" customWidth="1"/>
    <col min="19" max="19" width="20.08984375" style="3" customWidth="1"/>
    <col min="20" max="20" width="20.54296875" style="3" customWidth="1"/>
    <col min="21" max="25" width="16" style="3" customWidth="1"/>
    <col min="26" max="26" width="27.90625" style="3" customWidth="1"/>
    <col min="27" max="27" width="79.08984375" style="3" customWidth="1"/>
    <col min="28" max="16384" width="8.6328125" style="3"/>
  </cols>
  <sheetData>
    <row r="1" spans="1:27" ht="18.5">
      <c r="A1" s="1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36"/>
    </row>
    <row r="2" spans="1:27" ht="15.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36"/>
    </row>
    <row r="3" spans="1:27">
      <c r="A3" s="21" t="s">
        <v>117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3"/>
      <c r="N3" s="22"/>
      <c r="O3" s="22"/>
      <c r="P3" s="20"/>
      <c r="Q3" s="20"/>
      <c r="R3" s="20"/>
      <c r="S3" s="22"/>
      <c r="T3" s="22"/>
      <c r="U3" s="22"/>
      <c r="V3" s="22"/>
      <c r="W3" s="22"/>
      <c r="X3" s="22"/>
      <c r="Y3" s="22"/>
      <c r="Z3" s="22"/>
      <c r="AA3" s="37"/>
    </row>
    <row r="4" spans="1:27" ht="39">
      <c r="A4" s="23" t="s">
        <v>4</v>
      </c>
      <c r="B4" s="24" t="s">
        <v>118</v>
      </c>
      <c r="C4" s="24" t="s">
        <v>119</v>
      </c>
      <c r="D4" s="25" t="s">
        <v>120</v>
      </c>
      <c r="E4" s="25" t="s">
        <v>121</v>
      </c>
      <c r="F4" s="25" t="s">
        <v>122</v>
      </c>
      <c r="G4" s="25" t="s">
        <v>123</v>
      </c>
      <c r="H4" s="25" t="s">
        <v>124</v>
      </c>
      <c r="I4" s="24" t="s">
        <v>125</v>
      </c>
      <c r="J4" s="24" t="s">
        <v>126</v>
      </c>
      <c r="K4" s="24" t="s">
        <v>127</v>
      </c>
      <c r="L4" s="24" t="s">
        <v>128</v>
      </c>
      <c r="M4" s="24" t="s">
        <v>129</v>
      </c>
      <c r="N4" s="24" t="s">
        <v>130</v>
      </c>
      <c r="O4" s="24" t="s">
        <v>131</v>
      </c>
      <c r="P4" s="24" t="s">
        <v>132</v>
      </c>
      <c r="Q4" s="24" t="s">
        <v>133</v>
      </c>
      <c r="R4" s="24" t="s">
        <v>134</v>
      </c>
      <c r="S4" s="24" t="s">
        <v>135</v>
      </c>
      <c r="T4" s="24" t="s">
        <v>136</v>
      </c>
      <c r="U4" s="24" t="s">
        <v>137</v>
      </c>
      <c r="V4" s="117"/>
      <c r="W4" s="117" t="s">
        <v>235</v>
      </c>
      <c r="X4" s="117" t="s">
        <v>236</v>
      </c>
      <c r="Y4" s="117" t="s">
        <v>237</v>
      </c>
      <c r="Z4" s="38" t="s">
        <v>138</v>
      </c>
      <c r="AA4" s="24" t="s">
        <v>139</v>
      </c>
    </row>
    <row r="5" spans="1:27" ht="20" customHeight="1">
      <c r="A5" s="26">
        <v>1</v>
      </c>
      <c r="B5" s="27" t="s">
        <v>35</v>
      </c>
      <c r="C5" s="28" t="s">
        <v>36</v>
      </c>
      <c r="D5" s="29" t="s">
        <v>40</v>
      </c>
      <c r="E5" s="30">
        <v>45754</v>
      </c>
      <c r="F5" s="29" t="s">
        <v>41</v>
      </c>
      <c r="G5" s="29" t="s">
        <v>43</v>
      </c>
      <c r="H5" s="31" t="s">
        <v>42</v>
      </c>
      <c r="I5" s="9" t="s">
        <v>140</v>
      </c>
      <c r="J5" s="9" t="s">
        <v>141</v>
      </c>
      <c r="K5" s="9" t="s">
        <v>142</v>
      </c>
      <c r="L5" s="9">
        <v>34645299</v>
      </c>
      <c r="M5" s="10">
        <v>44483</v>
      </c>
      <c r="N5" s="11">
        <v>31116</v>
      </c>
      <c r="O5" s="34">
        <v>1650</v>
      </c>
      <c r="P5" s="35" t="s">
        <v>143</v>
      </c>
      <c r="Q5" s="35">
        <v>44928</v>
      </c>
      <c r="R5" s="28">
        <v>11550</v>
      </c>
      <c r="S5" s="28">
        <v>0</v>
      </c>
      <c r="T5" s="28">
        <v>0</v>
      </c>
      <c r="U5" s="116">
        <f>R5-(S5+T5)</f>
        <v>11550</v>
      </c>
      <c r="V5" s="116">
        <f>SUM(U5:U6)</f>
        <v>18150</v>
      </c>
      <c r="W5" s="116" t="s">
        <v>238</v>
      </c>
      <c r="X5" s="116">
        <v>18654</v>
      </c>
      <c r="Y5" s="116">
        <f>V5-X5</f>
        <v>-504</v>
      </c>
      <c r="Z5" s="32" t="s">
        <v>144</v>
      </c>
      <c r="AA5" s="17" t="s">
        <v>145</v>
      </c>
    </row>
    <row r="6" spans="1:27" ht="20" customHeight="1">
      <c r="A6" s="26">
        <v>2</v>
      </c>
      <c r="B6" s="27" t="s">
        <v>35</v>
      </c>
      <c r="C6" s="28" t="s">
        <v>36</v>
      </c>
      <c r="D6" s="29" t="s">
        <v>48</v>
      </c>
      <c r="E6" s="30">
        <v>45754</v>
      </c>
      <c r="F6" s="32" t="s">
        <v>49</v>
      </c>
      <c r="G6" s="32" t="s">
        <v>51</v>
      </c>
      <c r="H6" s="31" t="s">
        <v>50</v>
      </c>
      <c r="I6" s="9" t="s">
        <v>140</v>
      </c>
      <c r="J6" s="9" t="s">
        <v>141</v>
      </c>
      <c r="K6" s="9" t="s">
        <v>142</v>
      </c>
      <c r="L6" s="9">
        <v>34645299</v>
      </c>
      <c r="M6" s="10">
        <v>44483</v>
      </c>
      <c r="N6" s="11">
        <v>31116</v>
      </c>
      <c r="O6" s="34">
        <v>1650</v>
      </c>
      <c r="P6" s="35" t="s">
        <v>143</v>
      </c>
      <c r="Q6" s="35">
        <v>45140</v>
      </c>
      <c r="R6" s="28">
        <v>6600</v>
      </c>
      <c r="S6" s="28">
        <v>0</v>
      </c>
      <c r="T6" s="28">
        <v>0</v>
      </c>
      <c r="U6" s="116">
        <f>R6-(S6+T6)</f>
        <v>6600</v>
      </c>
      <c r="V6" s="116">
        <v>0</v>
      </c>
      <c r="W6" s="116">
        <v>0</v>
      </c>
      <c r="X6" s="116"/>
      <c r="Y6" s="116"/>
      <c r="Z6" s="32" t="s">
        <v>144</v>
      </c>
      <c r="AA6" s="17" t="s">
        <v>146</v>
      </c>
    </row>
    <row r="8" spans="1:27">
      <c r="X8" s="3">
        <f>X5/2</f>
        <v>9327</v>
      </c>
    </row>
    <row r="10" spans="1:27">
      <c r="S10" s="120" t="s">
        <v>241</v>
      </c>
      <c r="T10" s="120" t="s">
        <v>242</v>
      </c>
    </row>
    <row r="11" spans="1:27">
      <c r="R11" s="118" t="s">
        <v>239</v>
      </c>
      <c r="S11" s="118">
        <f>X8</f>
        <v>9327</v>
      </c>
      <c r="T11" s="118">
        <f>R5</f>
        <v>11550</v>
      </c>
    </row>
    <row r="12" spans="1:27">
      <c r="R12" s="119"/>
      <c r="S12" s="118">
        <f>U5-S11</f>
        <v>2223</v>
      </c>
      <c r="T12" s="118"/>
    </row>
    <row r="13" spans="1:27">
      <c r="R13" s="119"/>
      <c r="S13" s="118">
        <f>SUM(S11:S12)</f>
        <v>11550</v>
      </c>
      <c r="T13" s="118">
        <f>SUM(T11:T12)</f>
        <v>11550</v>
      </c>
    </row>
    <row r="16" spans="1:27">
      <c r="R16" s="118" t="s">
        <v>240</v>
      </c>
      <c r="S16" s="118">
        <f>X8</f>
        <v>9327</v>
      </c>
      <c r="T16" s="118">
        <f>R6</f>
        <v>6600</v>
      </c>
    </row>
    <row r="17" spans="18:21">
      <c r="R17" s="119"/>
      <c r="S17" s="118"/>
      <c r="T17" s="118">
        <f>-U17</f>
        <v>2727</v>
      </c>
      <c r="U17" s="3">
        <f>U6-S16</f>
        <v>-2727</v>
      </c>
    </row>
    <row r="18" spans="18:21">
      <c r="R18" s="119"/>
      <c r="S18" s="118"/>
      <c r="T18" s="118"/>
    </row>
    <row r="19" spans="18:21">
      <c r="R19" s="119"/>
      <c r="S19" s="118">
        <f>S16</f>
        <v>9327</v>
      </c>
      <c r="T19" s="118">
        <f>SUM(T16:T17)</f>
        <v>9327</v>
      </c>
    </row>
  </sheetData>
  <dataValidations count="3">
    <dataValidation allowBlank="1" showErrorMessage="1" sqref="B5:B6" xr:uid="{00000000-0002-0000-0300-000000000000}"/>
    <dataValidation type="list" allowBlank="1" showInputMessage="1" showErrorMessage="1" sqref="P5:P6" xr:uid="{00000000-0002-0000-0300-000001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Z5:Z6" xr:uid="{00000000-0002-0000-0300-000002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B914-E1C1-4654-BA61-B74E9B783F08}">
  <dimension ref="A1"/>
  <sheetViews>
    <sheetView topLeftCell="A36" workbookViewId="0">
      <selection activeCell="V38" sqref="V38"/>
    </sheetView>
  </sheetViews>
  <sheetFormatPr defaultRowHeight="14.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D927-AF0A-433A-BDD8-3E04A230652D}">
  <dimension ref="A1"/>
  <sheetViews>
    <sheetView workbookViewId="0">
      <selection activeCell="B66" sqref="B66"/>
    </sheetView>
  </sheetViews>
  <sheetFormatPr defaultRowHeight="14.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7"/>
  <sheetViews>
    <sheetView showGridLines="0" workbookViewId="0">
      <selection activeCell="E6" sqref="E6"/>
    </sheetView>
  </sheetViews>
  <sheetFormatPr defaultColWidth="8.6328125" defaultRowHeight="14.5"/>
  <cols>
    <col min="1" max="1" width="9.6328125" style="4" customWidth="1"/>
    <col min="2" max="2" width="9.453125" style="4" customWidth="1"/>
    <col min="3" max="3" width="15.90625" style="4" customWidth="1"/>
    <col min="4" max="4" width="10.90625" style="4" customWidth="1"/>
    <col min="5" max="5" width="9.36328125" style="4" customWidth="1"/>
    <col min="6" max="6" width="11.08984375" style="4" customWidth="1"/>
    <col min="7" max="8" width="11.36328125" style="4" customWidth="1"/>
    <col min="9" max="9" width="12.54296875" style="4" customWidth="1"/>
    <col min="10" max="10" width="11.08984375" style="4" customWidth="1"/>
    <col min="11" max="11" width="12.6328125" style="4" customWidth="1"/>
    <col min="12" max="12" width="14.36328125" style="4" customWidth="1"/>
    <col min="13" max="13" width="18.453125" style="4" customWidth="1"/>
    <col min="14" max="14" width="12.90625" style="4" customWidth="1"/>
    <col min="15" max="15" width="18.08984375" style="4" customWidth="1"/>
    <col min="16" max="16" width="12.453125" style="4" customWidth="1"/>
    <col min="17" max="17" width="25.90625" style="4" customWidth="1"/>
    <col min="18" max="18" width="21.90625" style="4" customWidth="1"/>
    <col min="19" max="19" width="15.6328125" style="4" customWidth="1"/>
    <col min="20" max="20" width="9.90625" style="4" customWidth="1"/>
    <col min="21" max="21" width="11.6328125" style="4" customWidth="1"/>
    <col min="22" max="22" width="10.453125" style="4" customWidth="1"/>
    <col min="23" max="23" width="23.90625" style="4" customWidth="1"/>
    <col min="24" max="24" width="12.453125" style="4" customWidth="1"/>
    <col min="25" max="25" width="18.54296875" style="4" customWidth="1"/>
    <col min="26" max="26" width="12.90625" style="4" customWidth="1"/>
    <col min="27" max="27" width="12" style="4" customWidth="1"/>
    <col min="28" max="28" width="12.54296875" style="4" customWidth="1"/>
    <col min="29" max="29" width="13.36328125" style="4" customWidth="1"/>
    <col min="30" max="30" width="9.6328125" style="4" customWidth="1"/>
    <col min="31" max="31" width="14.90625" style="4" customWidth="1"/>
    <col min="32" max="32" width="12.6328125" style="4" customWidth="1"/>
    <col min="33" max="34" width="14.90625" style="4" customWidth="1"/>
    <col min="35" max="36" width="13.36328125" style="4" customWidth="1"/>
    <col min="37" max="37" width="17.6328125" style="4" customWidth="1"/>
    <col min="38" max="39" width="15.54296875" style="4" customWidth="1"/>
    <col min="40" max="40" width="19.54296875" style="4" customWidth="1"/>
    <col min="41" max="41" width="16.54296875" style="4" customWidth="1"/>
    <col min="42" max="42" width="15.54296875" style="4" customWidth="1"/>
    <col min="43" max="43" width="17.36328125" style="4" customWidth="1"/>
    <col min="44" max="44" width="15.54296875" style="4" customWidth="1"/>
    <col min="45" max="45" width="11.90625" style="4" customWidth="1"/>
    <col min="46" max="46" width="11.36328125" style="4" customWidth="1"/>
    <col min="47" max="49" width="12.54296875" style="4" customWidth="1"/>
    <col min="50" max="50" width="10.453125" style="4" customWidth="1"/>
    <col min="51" max="51" width="10.6328125" style="4" customWidth="1"/>
    <col min="52" max="52" width="9.90625" style="4" customWidth="1"/>
    <col min="53" max="53" width="12" style="4" customWidth="1"/>
    <col min="54" max="54" width="17.08984375" style="4" customWidth="1"/>
    <col min="55" max="55" width="27.08984375" style="4" customWidth="1"/>
    <col min="56" max="56" width="21.453125" style="4" customWidth="1"/>
    <col min="57" max="57" width="19.54296875" style="4" customWidth="1"/>
    <col min="58" max="58" width="24.453125" style="4" customWidth="1"/>
    <col min="59" max="59" width="23.54296875" style="4" customWidth="1"/>
    <col min="60" max="60" width="37.90625" style="4" customWidth="1"/>
    <col min="61" max="61" width="28.6328125" style="4" customWidth="1"/>
    <col min="62" max="62" width="34.6328125" style="4" customWidth="1"/>
    <col min="63" max="63" width="30.453125" style="4" customWidth="1"/>
    <col min="64" max="64" width="75.36328125" style="4" customWidth="1"/>
    <col min="65" max="16384" width="8.6328125" style="4"/>
  </cols>
  <sheetData>
    <row r="1" spans="1:64" s="3" customFormat="1" ht="17.149999999999999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64" s="3" customFormat="1" ht="1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3" customFormat="1" ht="13">
      <c r="A3" s="7" t="s">
        <v>147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64" s="3" customFormat="1" ht="13">
      <c r="A4" s="7" t="s">
        <v>148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39">
      <c r="A5" s="8" t="s">
        <v>4</v>
      </c>
      <c r="B5" s="8" t="s">
        <v>9</v>
      </c>
      <c r="C5" s="8" t="s">
        <v>8</v>
      </c>
      <c r="D5" s="8" t="s">
        <v>56</v>
      </c>
      <c r="E5" s="8" t="s">
        <v>55</v>
      </c>
      <c r="F5" s="8" t="s">
        <v>149</v>
      </c>
      <c r="G5" s="8" t="s">
        <v>6</v>
      </c>
      <c r="H5" s="8" t="s">
        <v>7</v>
      </c>
      <c r="I5" s="8" t="s">
        <v>150</v>
      </c>
      <c r="J5" s="8" t="s">
        <v>151</v>
      </c>
      <c r="K5" s="8" t="s">
        <v>152</v>
      </c>
      <c r="L5" s="8" t="s">
        <v>153</v>
      </c>
      <c r="M5" s="8" t="s">
        <v>154</v>
      </c>
      <c r="N5" s="8" t="s">
        <v>155</v>
      </c>
      <c r="O5" s="8" t="s">
        <v>125</v>
      </c>
      <c r="P5" s="8" t="s">
        <v>156</v>
      </c>
      <c r="Q5" s="8" t="s">
        <v>157</v>
      </c>
      <c r="R5" s="8" t="s">
        <v>158</v>
      </c>
      <c r="S5" s="8" t="s">
        <v>159</v>
      </c>
      <c r="T5" s="8" t="s">
        <v>160</v>
      </c>
      <c r="U5" s="8" t="s">
        <v>161</v>
      </c>
      <c r="V5" s="8" t="s">
        <v>162</v>
      </c>
      <c r="W5" s="8" t="s">
        <v>163</v>
      </c>
      <c r="X5" s="8" t="s">
        <v>164</v>
      </c>
      <c r="Y5" s="8" t="s">
        <v>165</v>
      </c>
      <c r="Z5" s="8" t="s">
        <v>166</v>
      </c>
      <c r="AA5" s="8" t="s">
        <v>167</v>
      </c>
      <c r="AB5" s="8" t="s">
        <v>168</v>
      </c>
      <c r="AC5" s="8" t="s">
        <v>169</v>
      </c>
      <c r="AD5" s="8" t="s">
        <v>170</v>
      </c>
      <c r="AE5" s="8" t="s">
        <v>171</v>
      </c>
      <c r="AF5" s="8" t="s">
        <v>172</v>
      </c>
      <c r="AG5" s="8" t="s">
        <v>173</v>
      </c>
      <c r="AH5" s="8" t="s">
        <v>174</v>
      </c>
      <c r="AI5" s="8" t="s">
        <v>175</v>
      </c>
      <c r="AJ5" s="8" t="s">
        <v>176</v>
      </c>
      <c r="AK5" s="8" t="s">
        <v>177</v>
      </c>
      <c r="AL5" s="8" t="s">
        <v>178</v>
      </c>
      <c r="AM5" s="8" t="s">
        <v>179</v>
      </c>
      <c r="AN5" s="8" t="s">
        <v>180</v>
      </c>
      <c r="AO5" s="8" t="s">
        <v>181</v>
      </c>
      <c r="AP5" s="8" t="s">
        <v>182</v>
      </c>
      <c r="AQ5" s="8" t="s">
        <v>183</v>
      </c>
      <c r="AR5" s="8" t="s">
        <v>184</v>
      </c>
      <c r="AS5" s="8" t="s">
        <v>185</v>
      </c>
      <c r="AT5" s="8" t="s">
        <v>186</v>
      </c>
      <c r="AU5" s="8" t="s">
        <v>187</v>
      </c>
      <c r="AV5" s="8" t="s">
        <v>188</v>
      </c>
      <c r="AW5" s="8" t="s">
        <v>189</v>
      </c>
      <c r="AX5" s="8" t="s">
        <v>190</v>
      </c>
      <c r="AY5" s="8" t="s">
        <v>191</v>
      </c>
      <c r="AZ5" s="8" t="s">
        <v>192</v>
      </c>
      <c r="BA5" s="8" t="s">
        <v>193</v>
      </c>
      <c r="BB5" s="1" t="s">
        <v>194</v>
      </c>
      <c r="BC5" s="1" t="s">
        <v>195</v>
      </c>
      <c r="BD5" s="1" t="s">
        <v>196</v>
      </c>
      <c r="BE5" s="1" t="s">
        <v>197</v>
      </c>
      <c r="BF5" s="1" t="s">
        <v>198</v>
      </c>
      <c r="BG5" s="1" t="s">
        <v>199</v>
      </c>
      <c r="BH5" s="1" t="s">
        <v>200</v>
      </c>
      <c r="BI5" s="1" t="s">
        <v>201</v>
      </c>
      <c r="BJ5" s="1" t="s">
        <v>202</v>
      </c>
      <c r="BK5" s="1" t="s">
        <v>203</v>
      </c>
      <c r="BL5" s="1" t="s">
        <v>33</v>
      </c>
    </row>
    <row r="6" spans="1:64" ht="130">
      <c r="A6" s="9">
        <v>1</v>
      </c>
      <c r="B6" s="9" t="s">
        <v>38</v>
      </c>
      <c r="C6" s="9" t="s">
        <v>37</v>
      </c>
      <c r="D6" s="9" t="s">
        <v>204</v>
      </c>
      <c r="E6" s="9" t="s">
        <v>204</v>
      </c>
      <c r="F6" s="9" t="s">
        <v>205</v>
      </c>
      <c r="G6" s="9" t="s">
        <v>35</v>
      </c>
      <c r="H6" s="9" t="s">
        <v>36</v>
      </c>
      <c r="I6" s="9">
        <v>147505</v>
      </c>
      <c r="J6" s="9" t="s">
        <v>206</v>
      </c>
      <c r="K6" s="9">
        <v>147505</v>
      </c>
      <c r="L6" s="9" t="s">
        <v>207</v>
      </c>
      <c r="M6" s="9" t="s">
        <v>208</v>
      </c>
      <c r="N6" s="9">
        <v>249942</v>
      </c>
      <c r="O6" s="9" t="s">
        <v>140</v>
      </c>
      <c r="P6" s="9">
        <v>328815</v>
      </c>
      <c r="Q6" s="9" t="s">
        <v>209</v>
      </c>
      <c r="R6" s="9" t="s">
        <v>210</v>
      </c>
      <c r="S6" s="9" t="s">
        <v>141</v>
      </c>
      <c r="T6" s="9" t="s">
        <v>211</v>
      </c>
      <c r="U6" s="9" t="s">
        <v>212</v>
      </c>
      <c r="V6" s="9">
        <v>0</v>
      </c>
      <c r="W6" s="9" t="s">
        <v>213</v>
      </c>
      <c r="X6" s="9">
        <v>34645299</v>
      </c>
      <c r="Y6" s="9" t="s">
        <v>142</v>
      </c>
      <c r="Z6" s="10">
        <v>44483</v>
      </c>
      <c r="AA6" s="11">
        <v>31116</v>
      </c>
      <c r="AB6" s="9" t="s">
        <v>214</v>
      </c>
      <c r="AC6" s="9">
        <v>24</v>
      </c>
      <c r="AD6" s="9" t="s">
        <v>215</v>
      </c>
      <c r="AE6" s="9" t="s">
        <v>216</v>
      </c>
      <c r="AF6" s="11">
        <v>1055</v>
      </c>
      <c r="AG6" s="11">
        <v>1650</v>
      </c>
      <c r="AH6" s="10">
        <v>44897</v>
      </c>
      <c r="AI6" s="11"/>
      <c r="AJ6" s="11"/>
      <c r="AK6" s="11"/>
      <c r="AL6" s="11"/>
      <c r="AM6" s="11"/>
      <c r="AN6" s="11">
        <v>31116</v>
      </c>
      <c r="AO6" s="11"/>
      <c r="AP6" s="11"/>
      <c r="AQ6" s="11"/>
      <c r="AR6" s="9"/>
      <c r="AS6" s="9" t="s">
        <v>217</v>
      </c>
      <c r="AT6" s="9" t="s">
        <v>217</v>
      </c>
      <c r="AU6" s="9" t="s">
        <v>217</v>
      </c>
      <c r="AV6" s="9" t="s">
        <v>217</v>
      </c>
      <c r="AW6" s="9" t="s">
        <v>217</v>
      </c>
      <c r="AX6" s="9"/>
      <c r="AY6" s="9" t="s">
        <v>217</v>
      </c>
      <c r="AZ6" s="9" t="s">
        <v>217</v>
      </c>
      <c r="BA6" s="11">
        <v>0</v>
      </c>
      <c r="BB6" s="12">
        <v>45754</v>
      </c>
      <c r="BC6" s="13" t="s">
        <v>218</v>
      </c>
      <c r="BD6" s="14" t="s">
        <v>219</v>
      </c>
      <c r="BE6" s="14" t="s">
        <v>220</v>
      </c>
      <c r="BF6" s="15" t="s">
        <v>44</v>
      </c>
      <c r="BG6" s="14" t="s">
        <v>144</v>
      </c>
      <c r="BH6" s="16"/>
      <c r="BI6" s="14" t="s">
        <v>221</v>
      </c>
      <c r="BJ6" s="14" t="s">
        <v>222</v>
      </c>
      <c r="BK6" s="16">
        <v>11550</v>
      </c>
      <c r="BL6" s="17" t="s">
        <v>145</v>
      </c>
    </row>
    <row r="7" spans="1:64" ht="91">
      <c r="A7" s="9">
        <v>2</v>
      </c>
      <c r="B7" s="9" t="s">
        <v>38</v>
      </c>
      <c r="C7" s="9" t="s">
        <v>37</v>
      </c>
      <c r="D7" s="9" t="s">
        <v>204</v>
      </c>
      <c r="E7" s="9" t="s">
        <v>204</v>
      </c>
      <c r="F7" s="9" t="s">
        <v>205</v>
      </c>
      <c r="G7" s="9" t="s">
        <v>35</v>
      </c>
      <c r="H7" s="9" t="s">
        <v>36</v>
      </c>
      <c r="I7" s="9">
        <v>147505</v>
      </c>
      <c r="J7" s="9" t="s">
        <v>206</v>
      </c>
      <c r="K7" s="9">
        <v>147505</v>
      </c>
      <c r="L7" s="9" t="s">
        <v>207</v>
      </c>
      <c r="M7" s="9" t="s">
        <v>208</v>
      </c>
      <c r="N7" s="9">
        <v>249942</v>
      </c>
      <c r="O7" s="9" t="s">
        <v>140</v>
      </c>
      <c r="P7" s="9">
        <v>328815</v>
      </c>
      <c r="Q7" s="9" t="s">
        <v>209</v>
      </c>
      <c r="R7" s="9" t="s">
        <v>210</v>
      </c>
      <c r="S7" s="9" t="s">
        <v>141</v>
      </c>
      <c r="T7" s="9" t="s">
        <v>211</v>
      </c>
      <c r="U7" s="9" t="s">
        <v>212</v>
      </c>
      <c r="V7" s="9">
        <v>0</v>
      </c>
      <c r="W7" s="9" t="s">
        <v>213</v>
      </c>
      <c r="X7" s="9">
        <v>34645299</v>
      </c>
      <c r="Y7" s="9" t="s">
        <v>142</v>
      </c>
      <c r="Z7" s="10">
        <v>44483</v>
      </c>
      <c r="AA7" s="11">
        <v>31116</v>
      </c>
      <c r="AB7" s="9" t="s">
        <v>214</v>
      </c>
      <c r="AC7" s="9">
        <v>24</v>
      </c>
      <c r="AD7" s="9" t="s">
        <v>215</v>
      </c>
      <c r="AE7" s="9" t="s">
        <v>216</v>
      </c>
      <c r="AF7" s="11">
        <v>1055</v>
      </c>
      <c r="AG7" s="11">
        <v>1650</v>
      </c>
      <c r="AH7" s="10">
        <v>44897</v>
      </c>
      <c r="AI7" s="11"/>
      <c r="AJ7" s="11"/>
      <c r="AK7" s="11"/>
      <c r="AL7" s="11"/>
      <c r="AM7" s="11"/>
      <c r="AN7" s="11">
        <v>31116</v>
      </c>
      <c r="AO7" s="11"/>
      <c r="AP7" s="11"/>
      <c r="AQ7" s="11"/>
      <c r="AR7" s="9"/>
      <c r="AS7" s="9" t="s">
        <v>217</v>
      </c>
      <c r="AT7" s="9" t="s">
        <v>217</v>
      </c>
      <c r="AU7" s="9" t="s">
        <v>217</v>
      </c>
      <c r="AV7" s="9" t="s">
        <v>217</v>
      </c>
      <c r="AW7" s="9" t="s">
        <v>217</v>
      </c>
      <c r="AX7" s="9"/>
      <c r="AY7" s="9" t="s">
        <v>217</v>
      </c>
      <c r="AZ7" s="9" t="s">
        <v>217</v>
      </c>
      <c r="BA7" s="11">
        <v>0</v>
      </c>
      <c r="BB7" s="12">
        <v>45754</v>
      </c>
      <c r="BC7" s="13" t="s">
        <v>218</v>
      </c>
      <c r="BD7" s="14" t="s">
        <v>219</v>
      </c>
      <c r="BE7" s="14" t="s">
        <v>220</v>
      </c>
      <c r="BF7" s="15" t="s">
        <v>44</v>
      </c>
      <c r="BG7" s="14" t="s">
        <v>144</v>
      </c>
      <c r="BH7" s="13"/>
      <c r="BI7" s="13" t="s">
        <v>221</v>
      </c>
      <c r="BJ7" s="13" t="s">
        <v>223</v>
      </c>
      <c r="BK7" s="13">
        <v>6600</v>
      </c>
      <c r="BL7" s="17" t="s">
        <v>146</v>
      </c>
    </row>
  </sheetData>
  <dataValidations count="5">
    <dataValidation type="list" allowBlank="1" showInputMessage="1" showErrorMessage="1" sqref="BI6" xr:uid="{00000000-0002-0000-0400-000000000000}">
      <formula1>"Yes,No,NA"</formula1>
    </dataValidation>
    <dataValidation type="list" allowBlank="1" showInputMessage="1" showErrorMessage="1" sqref="BD6:BD7" xr:uid="{00000000-0002-0000-0400-000001000000}">
      <formula1>"Visited,Not Visited"</formula1>
    </dataValidation>
    <dataValidation type="list" allowBlank="1" showInputMessage="1" showErrorMessage="1" sqref="BE6:BE7" xr:uid="{00000000-0002-0000-0400-000002000000}">
      <formula1>"Borrower,Borrower Not Available,Borrower Migrated,Borrower Family Member"</formula1>
    </dataValidation>
    <dataValidation type="list" allowBlank="1" showInputMessage="1" showErrorMessage="1" sqref="BF6:BF7" xr:uid="{00000000-0002-0000-0400-000003000000}">
      <formula1>"Available,Not Available"</formula1>
    </dataValidation>
    <dataValidation type="list" allowBlank="1" showInputMessage="1" showErrorMessage="1" sqref="BG6:BG7" xr:uid="{00000000-0002-0000-0400-000004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5"/>
  <cols>
    <col min="1" max="1" width="40.453125" customWidth="1"/>
  </cols>
  <sheetData>
    <row r="1" spans="1:1" ht="26">
      <c r="A1" s="1" t="s">
        <v>224</v>
      </c>
    </row>
    <row r="2" spans="1:1">
      <c r="A2" s="2" t="s">
        <v>225</v>
      </c>
    </row>
    <row r="3" spans="1:1">
      <c r="A3" s="2" t="s">
        <v>226</v>
      </c>
    </row>
    <row r="4" spans="1:1">
      <c r="A4" s="2" t="s">
        <v>227</v>
      </c>
    </row>
    <row r="5" spans="1:1">
      <c r="A5" s="2" t="s">
        <v>228</v>
      </c>
    </row>
    <row r="6" spans="1:1">
      <c r="A6" s="2" t="s">
        <v>229</v>
      </c>
    </row>
    <row r="7" spans="1:1">
      <c r="A7" s="2" t="s">
        <v>230</v>
      </c>
    </row>
    <row r="8" spans="1:1">
      <c r="A8" s="2" t="s">
        <v>231</v>
      </c>
    </row>
    <row r="9" spans="1:1">
      <c r="A9" s="2" t="s">
        <v>232</v>
      </c>
    </row>
    <row r="10" spans="1:1">
      <c r="A10" s="2" t="s">
        <v>233</v>
      </c>
    </row>
    <row r="11" spans="1:1">
      <c r="A11" s="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2023-06-09T13:28:00Z</cp:lastPrinted>
  <dcterms:created xsi:type="dcterms:W3CDTF">2023-04-07T11:05:00Z</dcterms:created>
  <dcterms:modified xsi:type="dcterms:W3CDTF">2025-10-31T06:38:28Z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C24F7CB65EFA44DFB28029F10B53C60B_12</vt:lpwstr>
  </property>
  <property fmtid="{D5CDD505-2E9C-101B-9397-08002B2CF9AE}" pid="3" name="KSOProductBuildVer">
    <vt:lpwstr>1033-12.2.0.20326</vt:lpwstr>
  </property>
</Properties>
</file>