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466/"/>
    </mc:Choice>
  </mc:AlternateContent>
  <xr:revisionPtr revIDLastSave="3" documentId="13_ncr:1_{E9F1B77D-BE07-4D6F-B427-A04B49A6B4ED}" xr6:coauthVersionLast="47" xr6:coauthVersionMax="47" xr10:uidLastSave="{A66B042A-EFFD-497D-BC95-52C191DEE739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6" i="20" s="1"/>
  <c r="F6" i="20"/>
  <c r="D6" i="20"/>
  <c r="D15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49" i="20" l="1"/>
  <c r="B48" i="20"/>
  <c r="B52" i="20"/>
  <c r="B51" i="20"/>
  <c r="B50" i="20"/>
  <c r="C11" i="20"/>
  <c r="C52" i="20"/>
  <c r="C47" i="20"/>
  <c r="C53" i="20"/>
  <c r="C46" i="20"/>
  <c r="B47" i="20"/>
  <c r="B53" i="20"/>
  <c r="B11" i="20"/>
  <c r="C32" i="20"/>
  <c r="B39" i="20"/>
  <c r="B38" i="20"/>
  <c r="C44" i="20"/>
  <c r="B23" i="20"/>
  <c r="C43" i="20"/>
  <c r="B15" i="20"/>
  <c r="C35" i="20"/>
  <c r="B13" i="20"/>
  <c r="C34" i="20"/>
  <c r="B12" i="20"/>
  <c r="C33" i="20"/>
  <c r="B37" i="20"/>
  <c r="B36" i="20"/>
  <c r="C31" i="20"/>
  <c r="B35" i="20"/>
  <c r="C23" i="20"/>
  <c r="B27" i="20"/>
  <c r="C22" i="20"/>
  <c r="B26" i="20"/>
  <c r="C21" i="20"/>
  <c r="B25" i="20"/>
  <c r="C20" i="20"/>
  <c r="B24" i="20"/>
  <c r="C45" i="20"/>
  <c r="C19" i="20"/>
  <c r="B46" i="20"/>
  <c r="B34" i="20"/>
  <c r="B22" i="20"/>
  <c r="C42" i="20"/>
  <c r="C30" i="20"/>
  <c r="C18" i="20"/>
  <c r="B45" i="20"/>
  <c r="B33" i="20"/>
  <c r="B21" i="20"/>
  <c r="C41" i="20"/>
  <c r="C29" i="20"/>
  <c r="C17" i="20"/>
  <c r="B44" i="20"/>
  <c r="B32" i="20"/>
  <c r="B20" i="20"/>
  <c r="C40" i="20"/>
  <c r="C28" i="20"/>
  <c r="C16" i="20"/>
  <c r="B43" i="20"/>
  <c r="B31" i="20"/>
  <c r="B19" i="20"/>
  <c r="C51" i="20"/>
  <c r="C39" i="20"/>
  <c r="C27" i="20"/>
  <c r="C15" i="20"/>
  <c r="B42" i="20"/>
  <c r="B30" i="20"/>
  <c r="B18" i="20"/>
  <c r="C50" i="20"/>
  <c r="C38" i="20"/>
  <c r="C26" i="20"/>
  <c r="C13" i="20"/>
  <c r="B41" i="20"/>
  <c r="B29" i="20"/>
  <c r="B17" i="20"/>
  <c r="C49" i="20"/>
  <c r="C37" i="20"/>
  <c r="C25" i="20"/>
  <c r="C10" i="20"/>
  <c r="B40" i="20"/>
  <c r="B28" i="20"/>
  <c r="C48" i="20"/>
  <c r="C36" i="20"/>
  <c r="C24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<sst xmlns="http://schemas.openxmlformats.org/spreadsheetml/2006/main" count="2129" uniqueCount="673">
  <si>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</si>
  <si>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</si>
  <si>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</si>
  <si>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</si>
  <si>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</si>
  <si>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</si>
  <si>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</si>
  <si>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</si>
  <si>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</si>
  <si>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</si>
  <si>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</si>
  <si>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</si>
  <si>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</si>
  <si>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</si>
  <si>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</si>
  <si>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</si>
  <si>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</si>
  <si>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</si>
  <si>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</si>
  <si>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</si>
  <si>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</si>
  <si>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</si>
  <si>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</si>
  <si>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</si>
  <si>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</si>
  <si>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</si>
  <si>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</si>
  <si>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</si>
  <si>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</si>
  <si>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</si>
  <si>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</si>
  <si>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</si>
  <si>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</si>
  <si>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</si>
  <si>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</si>
  <si>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</si>
  <si>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</si>
  <si>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</si>
  <si>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</si>
  <si>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</si>
  <si>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</si>
  <si>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</si>
  <si>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</si>
  <si>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</si>
  <si>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</si>
  <si>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</si>
  <si>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</si>
  <si>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</si>
  <si>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</si>
  <si>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</si>
  <si>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</si>
  <si>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</si>
  <si>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</si>
  <si>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</si>
  <si>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</si>
  <si>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</si>
  <si>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</si>
  <si>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</si>
  <si>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</si>
  <si>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</si>
  <si>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</si>
  <si>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</si>
  <si>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</si>
  <si>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</si>
  <si>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</si>
  <si>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</si>
  <si>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</si>
  <si>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</si>
  <si>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</si>
  <si>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</si>
  <si>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</si>
  <si>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</si>
  <si>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</si>
  <si>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</si>
  <si>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</si>
  <si>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</si>
  <si>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</si>
  <si>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</si>
  <si>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</si>
  <si>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</si>
  <si>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</si>
  <si>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</si>
  <si>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</si>
  <si>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</si>
  <si>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</si>
  <si>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</si>
  <si>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</si>
  <si>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</si>
  <si>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</si>
  <si>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</si>
  <si>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</si>
  <si>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</si>
  <si>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</si>
  <si>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</si>
  <si>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</si>
  <si>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</si>
  <si>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</si>
  <si>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</si>
  <si>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</si>
  <si>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</si>
  <si>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</si>
  <si>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</si>
  <si>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</si>
  <si>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</si>
  <si>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</si>
  <si>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</si>
  <si>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</si>
  <si>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</si>
  <si>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</si>
  <si>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</si>
  <si>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</si>
  <si>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</si>
  <si>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</si>
  <si>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</si>
  <si>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</si>
  <si>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</si>
  <si>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</si>
  <si>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</si>
  <si>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</si>
  <si>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</si>
  <si>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</si>
  <si>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</si>
  <si>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</si>
  <si>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</si>
  <si>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</si>
  <si>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</si>
  <si>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</si>
  <si>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</si>
  <si>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</si>
  <si>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</si>
  <si>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</si>
  <si>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</si>
  <si>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</si>
  <si>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</si>
  <si>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</si>
  <si>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</si>
  <si>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</si>
  <si>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</si>
  <si>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</si>
  <si>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</si>
  <si>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</si>
  <si>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</si>
  <si>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</si>
  <si>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</si>
  <si>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</si>
  <si>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</si>
  <si>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</si>
  <si>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</si>
  <si>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</si>
  <si>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</si>
  <si>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</si>
  <si>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</si>
  <si>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</si>
  <si>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</si>
  <si>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</si>
  <si>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</si>
  <si>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</si>
  <si>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</si>
  <si>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</si>
  <si>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</si>
  <si>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</si>
  <si>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</si>
  <si>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</si>
  <si>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</si>
  <si>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</si>
  <si>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</si>
  <si>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</si>
  <si>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</si>
  <si>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</si>
  <si>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</si>
  <si>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</si>
  <si>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</si>
  <si>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</si>
  <si>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</si>
  <si>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</si>
  <si>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</si>
  <si>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</si>
  <si>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</si>
  <si>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</si>
  <si>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</si>
  <si>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</si>
  <si>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</si>
  <si>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</si>
  <si>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</si>
  <si>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</si>
  <si>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</si>
  <si>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</si>
  <si>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</si>
  <si>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</si>
  <si>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</si>
  <si>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</si>
  <si>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</si>
  <si>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</si>
  <si>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</si>
  <si>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</si>
  <si>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</si>
  <si>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</si>
  <si>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</si>
  <si>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</si>
  <si>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</si>
  <si>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</si>
  <si>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</si>
  <si>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</si>
  <si>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</si>
  <si>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</si>
  <si>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</si>
  <si>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</si>
  <si>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</si>
  <si>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</si>
  <si>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</si>
  <si>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</si>
  <si>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</si>
  <si>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</si>
  <si>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</si>
  <si>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</si>
  <si>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</si>
  <si>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</si>
  <si>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</si>
  <si>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</si>
  <si>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</si>
  <si>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</si>
  <si>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</si>
  <si>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</si>
  <si>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</si>
  <si>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</si>
  <si>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</si>
  <si>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</si>
  <si>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</si>
  <si>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</si>
  <si>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</si>
  <si>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</si>
  <si>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</si>
  <si>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</si>
  <si>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</si>
  <si>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</si>
  <si>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</si>
  <si>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</si>
  <si>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</si>
  <si>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</si>
  <si>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</si>
  <si>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</si>
  <si>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</si>
  <si>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</si>
  <si>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</si>
  <si>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</si>
  <si>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</si>
  <si>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Bihar</t>
  </si>
  <si>
    <t>Harnaut</t>
  </si>
  <si>
    <t>BH3564</t>
  </si>
  <si>
    <t>Ashthawan</t>
  </si>
  <si>
    <t>Aima Pinjri</t>
  </si>
  <si>
    <t>SF0089362</t>
  </si>
  <si>
    <t>Sadanand Kumar</t>
  </si>
  <si>
    <t>Kanhauli</t>
  </si>
  <si>
    <t>956144</t>
  </si>
  <si>
    <t>Chetana</t>
  </si>
  <si>
    <t>SSF4454205</t>
  </si>
  <si>
    <t>EBC</t>
  </si>
  <si>
    <t>HINDU</t>
  </si>
  <si>
    <t>Animal Husbandry &amp; Poultry</t>
  </si>
  <si>
    <t>Kalyanpur Tungi</t>
  </si>
  <si>
    <t>SF0095862</t>
  </si>
  <si>
    <t>Nitish Kumar</t>
  </si>
  <si>
    <t>Kalyanpur Tungi C1</t>
  </si>
  <si>
    <t>Kalyanpur Tungi C1 Priyanka GP Daroga Bigha1</t>
  </si>
  <si>
    <t>SSF5262594</t>
  </si>
  <si>
    <t>GENERAL</t>
  </si>
  <si>
    <t>Agriculture &amp; Farming</t>
  </si>
  <si>
    <t>bihar sharif</t>
  </si>
  <si>
    <t>502667</t>
  </si>
  <si>
    <t>944275</t>
  </si>
  <si>
    <t>SID951375896108</t>
  </si>
  <si>
    <t>OBC</t>
  </si>
  <si>
    <t>Kalyanpur Tungi C2</t>
  </si>
  <si>
    <t>Kalyanpur Tungi C2 Kalyanpur GP Tungi1</t>
  </si>
  <si>
    <t>SSF5413430</t>
  </si>
  <si>
    <t>Hargawan</t>
  </si>
  <si>
    <t>Hargama</t>
  </si>
  <si>
    <t>884751</t>
  </si>
  <si>
    <t>SID951373732296</t>
  </si>
  <si>
    <t>Khurampur</t>
  </si>
  <si>
    <t xml:space="preserve">khorampur </t>
  </si>
  <si>
    <t>khorampur  Khushbu Devi Kadamtar1</t>
  </si>
  <si>
    <t>SSF5638157</t>
  </si>
  <si>
    <t xml:space="preserve">Painapur tungi </t>
  </si>
  <si>
    <t>Painapur tungi  C5</t>
  </si>
  <si>
    <t>Painapur tungi  C5 Nalanda Panhessa Bipin Ji1</t>
  </si>
  <si>
    <t>SSF5699829</t>
  </si>
  <si>
    <t>SSF5700165</t>
  </si>
  <si>
    <t>Kabirpura 22222 502667 G6</t>
  </si>
  <si>
    <t>SID951374169082</t>
  </si>
  <si>
    <t>SID951375398355</t>
  </si>
  <si>
    <t xml:space="preserve">Ramjichak </t>
  </si>
  <si>
    <t>Ramjichak  C1</t>
  </si>
  <si>
    <t>Ramjichak  C1 Nilam Gp Ramjichak Rambali Paswan1</t>
  </si>
  <si>
    <t>SSF6257173</t>
  </si>
  <si>
    <t>SC</t>
  </si>
  <si>
    <t>946455</t>
  </si>
  <si>
    <t>SID951374125610</t>
  </si>
  <si>
    <t>RANI DEVI</t>
  </si>
  <si>
    <t>RINA DEVI</t>
  </si>
  <si>
    <t>SONI DEVI</t>
  </si>
  <si>
    <t>MUNKI DEVI</t>
  </si>
  <si>
    <t>PINKI DEVI</t>
  </si>
  <si>
    <t>RUNA DEVI</t>
  </si>
  <si>
    <t>JAYENTI DEVI</t>
  </si>
  <si>
    <t>MINA DEVI</t>
  </si>
  <si>
    <t>MALA DEVI</t>
  </si>
  <si>
    <t>SANJU DEVI</t>
  </si>
  <si>
    <t xml:space="preserve">kunti devigaji paswan </t>
  </si>
  <si>
    <t>CHUNNI DEVI</t>
  </si>
  <si>
    <t>07-Sep-2023</t>
  </si>
  <si>
    <t>10</t>
  </si>
  <si>
    <t>1</t>
  </si>
  <si>
    <t>2.50 Yrs</t>
  </si>
  <si>
    <t>07 Sep 2023</t>
  </si>
  <si>
    <t>&gt; 2 to 4 Years</t>
  </si>
  <si>
    <t>02-Nov-2023</t>
  </si>
  <si>
    <t>04-Sep-2025</t>
  </si>
  <si>
    <t>08-Jan-2024</t>
  </si>
  <si>
    <t>02</t>
  </si>
  <si>
    <t>2.17 Yrs</t>
  </si>
  <si>
    <t>08 Jan 2024</t>
  </si>
  <si>
    <t>02-Feb-2024</t>
  </si>
  <si>
    <t>03-Dec-2024</t>
  </si>
  <si>
    <t>11-Jan-2024</t>
  </si>
  <si>
    <t>04</t>
  </si>
  <si>
    <t>3</t>
  </si>
  <si>
    <t>5.50 Yrs</t>
  </si>
  <si>
    <t>08 Sep 2020</t>
  </si>
  <si>
    <t>&gt; 4 to 6 Years</t>
  </si>
  <si>
    <t>01-Feb-2024</t>
  </si>
  <si>
    <t>19-Jan-2026</t>
  </si>
  <si>
    <t>30-Jan-2024</t>
  </si>
  <si>
    <t>2.11 Yrs</t>
  </si>
  <si>
    <t>30 Jan 2024</t>
  </si>
  <si>
    <t>02-Mar-2024</t>
  </si>
  <si>
    <t>09-Feb-2024</t>
  </si>
  <si>
    <t>05</t>
  </si>
  <si>
    <t>5</t>
  </si>
  <si>
    <t>7.81 Yrs</t>
  </si>
  <si>
    <t>12 Dec 2020</t>
  </si>
  <si>
    <t>&gt; 6 to 10 Years</t>
  </si>
  <si>
    <t>04-Mar-2024</t>
  </si>
  <si>
    <t>05-Feb-2026</t>
  </si>
  <si>
    <t>23-Feb-2024</t>
  </si>
  <si>
    <t>2.04 Yrs</t>
  </si>
  <si>
    <t>23 Feb 2024</t>
  </si>
  <si>
    <t>05-Apr-2024</t>
  </si>
  <si>
    <t>02-Nov-2025</t>
  </si>
  <si>
    <t>21-Mar-2024</t>
  </si>
  <si>
    <t>1.97 Yrs</t>
  </si>
  <si>
    <t>21 Mar 2024</t>
  </si>
  <si>
    <t>&lt;= 2 Years</t>
  </si>
  <si>
    <t>16-May-2024</t>
  </si>
  <si>
    <t>05-Jan-2026</t>
  </si>
  <si>
    <t>05-Mar-2024</t>
  </si>
  <si>
    <t>4</t>
  </si>
  <si>
    <t>7.20 Yrs</t>
  </si>
  <si>
    <t>28 Jul 2020</t>
  </si>
  <si>
    <t>04-Apr-2024</t>
  </si>
  <si>
    <t>04-Feb-2026</t>
  </si>
  <si>
    <t>12-May-2024</t>
  </si>
  <si>
    <t>5.99 Yrs</t>
  </si>
  <si>
    <t>11 Aug 2021</t>
  </si>
  <si>
    <t>06-Jun-2024</t>
  </si>
  <si>
    <t>23-Aug-2025</t>
  </si>
  <si>
    <t>13-Jun-2024</t>
  </si>
  <si>
    <t>GL-1</t>
  </si>
  <si>
    <t>1.74 Yrs</t>
  </si>
  <si>
    <t>13 Jun 2024</t>
  </si>
  <si>
    <t>02-Jul-2024</t>
  </si>
  <si>
    <t>12-Feb-2026</t>
  </si>
  <si>
    <t>01-Sep-2024</t>
  </si>
  <si>
    <t>GL-5</t>
  </si>
  <si>
    <t>7.57 Yrs</t>
  </si>
  <si>
    <t>20 Oct 2020</t>
  </si>
  <si>
    <t>03-Oct-2024</t>
  </si>
  <si>
    <t>04-Dec-2025</t>
  </si>
  <si>
    <t>Open</t>
  </si>
  <si>
    <t>31-Dec-2025</t>
  </si>
  <si>
    <t>30-Jun-2025</t>
  </si>
  <si>
    <t>31-Mar-2025</t>
  </si>
  <si>
    <t>8579915621</t>
  </si>
  <si>
    <t>8757561595</t>
  </si>
  <si>
    <t>8235197292</t>
  </si>
  <si>
    <t>9304589346</t>
  </si>
  <si>
    <t>9708093532</t>
  </si>
  <si>
    <t>6287214096</t>
  </si>
  <si>
    <t>9905613931</t>
  </si>
  <si>
    <t>8340483146</t>
  </si>
  <si>
    <t>7319830536</t>
  </si>
  <si>
    <t>8271098217</t>
  </si>
  <si>
    <t>9304960547</t>
  </si>
  <si>
    <t>7635073747</t>
  </si>
  <si>
    <t>SSF5313093</t>
  </si>
  <si>
    <t>SSF6217236</t>
  </si>
  <si>
    <t>ST</t>
  </si>
  <si>
    <t>SSF6258171</t>
  </si>
  <si>
    <t>SSF6277830</t>
  </si>
  <si>
    <t>SSF6288175</t>
  </si>
  <si>
    <t>Unnati</t>
  </si>
  <si>
    <t>SSF5258234</t>
  </si>
  <si>
    <t>MINTU DEVI</t>
  </si>
  <si>
    <t>SHAILA DEVI</t>
  </si>
  <si>
    <t>GUDIYA DEVI</t>
  </si>
  <si>
    <t>MUNNI DEVI</t>
  </si>
  <si>
    <t>RINKU DEVI</t>
  </si>
  <si>
    <t>RUNTA DEVI</t>
  </si>
  <si>
    <t>28-Sep-2025</t>
  </si>
  <si>
    <t>04-Jun-2024</t>
  </si>
  <si>
    <t>1.76 Yrs</t>
  </si>
  <si>
    <t>04 Jun 2024</t>
  </si>
  <si>
    <t>08-Mar-2026</t>
  </si>
  <si>
    <t>31-Oct-2025</t>
  </si>
  <si>
    <t>21-Jun-2024</t>
  </si>
  <si>
    <t>1.72 Yrs</t>
  </si>
  <si>
    <t>21 Jun 2024</t>
  </si>
  <si>
    <t>02-Aug-2024</t>
  </si>
  <si>
    <t>02-Mar-2026</t>
  </si>
  <si>
    <t>23-Jun-2024</t>
  </si>
  <si>
    <t>1.71 Yrs</t>
  </si>
  <si>
    <t>23 Jun 2024</t>
  </si>
  <si>
    <t>06-Mar-2026</t>
  </si>
  <si>
    <t>22-Aug-2024</t>
  </si>
  <si>
    <t>IL-1</t>
  </si>
  <si>
    <t>06 Jan 2024</t>
  </si>
  <si>
    <t>02-Oct-2024</t>
  </si>
  <si>
    <t>9031491736</t>
  </si>
  <si>
    <t>9546637061</t>
  </si>
  <si>
    <t>9264421618</t>
  </si>
  <si>
    <t>9942453649</t>
  </si>
  <si>
    <t>6200696420</t>
  </si>
  <si>
    <t>9508712246</t>
  </si>
  <si>
    <t>Praveen kumar kaiwart/SF0074281</t>
  </si>
  <si>
    <t>No issue.</t>
  </si>
  <si>
    <t>Manoj kumar</t>
  </si>
  <si>
    <t>SF0084174</t>
  </si>
  <si>
    <t xml:space="preserve">As per Digital payment, LO Manoj kumar/SF0084174 collected 1 EMI amount of Rs. 2,240/- on dated 03-06-2025, But not accounted in FIMO. </t>
  </si>
  <si>
    <t xml:space="preserve">As per Loan card, LO Manoj kumar/SF0084174 collected 5 EMI amount of Rs. 11,200/- on dated 02-01-2025, 02-02-2025, 02-03-2025, 02-04-2025 &amp; 02-05-2025, But not accounted in FIMO. </t>
  </si>
  <si>
    <t xml:space="preserve">As per Loan card, LO Manoj kumar/SF0084174 collected 1 EMI amount of Rs. 2,240/- on dated 02-04-2025, But not accounted in FIMO. </t>
  </si>
  <si>
    <t xml:space="preserve">As per Loan card, LO Manoj kumar/SF0084174 collected 8 EMI amount of Rs. 17,920/- on dated 19-09-2024, 17-10-2024, 21-11-2024, 16-01-2025, 20-02-2025, 20-03-2025, 17-04-2025 &amp; 15-05-2025 But not accounted in FIMO. </t>
  </si>
  <si>
    <t xml:space="preserve">As per Loan card, LO Manoj kumar/SF0084174 collected 9 EMI amount of Rs. 24,640/- on dated 19-09-2024, 17-10-2024, 21-11-2024, 16-01-2025, 20-02-2025, 20-03-2025, &amp; Digital Collection Date 15-04-2025 &amp; 09-06-2025 But not accounted in FIMO. </t>
  </si>
  <si>
    <t xml:space="preserve">As per Loan card, LO Manoj kumar/SF0084174 collected 1 EMI amount of Rs. 2,240/- on dated 03-04-2025, But not accounted in FIMO. </t>
  </si>
  <si>
    <t xml:space="preserve">As per Loan card, LO Manoj kumar/SF0084174 collected 5 EMI amount of Rs. 23,400/- on dated 03-10-2024, 07-11-2024, 02-01-2025, 06-03-2025 &amp; Digital Collaction date 21-02-2025 But not accounted in FIMO. </t>
  </si>
  <si>
    <t xml:space="preserve">As per Loan card, LO Manoj kumar/SF0084174 collected 1 EMI amount of Rs. 2,240/- on dated 02-06-2025, But not accounted in FIMO. </t>
  </si>
  <si>
    <t xml:space="preserve">As per Loan card, LO Manoj kumar/SF0084174 collected 1 EMI amount of Rs. 2,240/- on dated 02-01-2025, But not accounted in FIMO. </t>
  </si>
  <si>
    <t xml:space="preserve">As per Loan card, LO Manoj kumar/SF0084174 collected 1 EMI amount of Rs. 2,240/- on dated 02-02-2025, But not accounted in FIMO. </t>
  </si>
  <si>
    <t xml:space="preserve">As per Loan card, LO Manoj kumar/SF0084174 collected 1 EMI amount of Rs. 2,240/- on dated 02-03-2025, But not accounted in FIMO. </t>
  </si>
  <si>
    <t xml:space="preserve">As per Loan card, LO Manoj kumar/SF0084174 collected 1 EMI amount of Rs. 2,240/- on dated 02-05-2025, But not accounted in FIMO. </t>
  </si>
  <si>
    <t xml:space="preserve">As per Loan card, LO Manoj kumar/SF0084174 collected 1 EMI amount of Rs. 3,360/- on dated 06-02-2025, But not accounted in FIMO. </t>
  </si>
  <si>
    <t xml:space="preserve">As per Loan card, LO Manoj kumar/SF0084174 collected 1 EMI amount of Rs. 4,270/- on dated 02-09-2024, But not accounted in FIMO. </t>
  </si>
  <si>
    <t xml:space="preserve">As per Loan card, LO Manoj kumar/SF0084174 collected 1 EMI amount of Rs. 4,270/- on dated 04-11-2024, But not accounted in FIMO. </t>
  </si>
  <si>
    <t xml:space="preserve">As per Loan card, LO Manoj kumar/SF0084174 collected 1 EMI amount of Rs. 4,270/- on dated 02-12-2024, But not accounted in FIMO. </t>
  </si>
  <si>
    <t xml:space="preserve">As per Loan card, LO Manoj kumar/SF0084174 collected 1 EMI amount of Rs. 4,270/- on dated 03-02-2025, But not accounted in FIMO. </t>
  </si>
  <si>
    <t xml:space="preserve">As per Loan card, LO Manoj kumar/SF0084174 collected 6 EMI amount of Rs. 11,200/- on dated 02-09-2024, 04-11-2024, 02-12-2024, 03-02-2025, 03-03-2025 &amp; 07-04-2025 But not accounted in FIMO. </t>
  </si>
  <si>
    <t xml:space="preserve">As per Loan card, LO Manoj kumar/SF0084174 collected 1 EMI amount of Rs. 4,270/- on dated 03-03-2025, But not accounted in FIMO. </t>
  </si>
  <si>
    <t xml:space="preserve">As per Loan card, LO Manoj kumar/SF0084174 collected 1 EMI amount of Rs. 4,270/- on dated 07-04-2025, But not accounted in FIMO. </t>
  </si>
  <si>
    <t xml:space="preserve">As per Digital payment, LO Manoj kumar/SF0084174 collected 4 EMI amount of Rs. 8,960/- on dated 06-01-2025, 01-02-2025, 03-03-2025 &amp; 07-05-2025, But not accounted in FIMO. </t>
  </si>
  <si>
    <t xml:space="preserve">As per Digital payment, LO Manoj kumar/SF0084174 collected 1 EMI amount of Rs. 2,240/- on dated 06-01-2025, But not accounted in FIMO. </t>
  </si>
  <si>
    <t xml:space="preserve">As per Digital payment, LO Manoj kumar/SF0084174 collected 1 EMI amount of Rs. 2,240/- on dated 01-02-2025, But not accounted in FIMO. </t>
  </si>
  <si>
    <t xml:space="preserve">As per Digital payment, LO Manoj kumar/SF0084174 collected 1 EMI amount of Rs. 2,240/- on dated 03-03-2025, But not accounted in FIMO. </t>
  </si>
  <si>
    <t xml:space="preserve">As per Digital payment, LO Manoj kumar/SF0084174 collected 1 EMI amount of Rs. 2,240/- on dated 07-05-2025, But not accounted in FIMO. </t>
  </si>
  <si>
    <t xml:space="preserve">As per Loan card, LO Manoj kumar/SF0084174 collected 1 EMI amount of Rs. 2,240/- on dated 19-09-2024, But not accounted in FIMO. </t>
  </si>
  <si>
    <t xml:space="preserve">As per Loan card, LO Manoj kumar/SF0084174 collected 1 EMI amount of Rs. 2,240/- on dated 17-10-2024, But not accounted in FIMO. </t>
  </si>
  <si>
    <t xml:space="preserve">As per Loan card, LO Manoj kumar/SF0084174 collected 1 EMI amount of Rs. 2,240/- on dated 21-11-2024, But not accounted in FIMO. </t>
  </si>
  <si>
    <t xml:space="preserve">As per Loan card, LO Manoj kumar/SF0084174 collected 1 EMI amount of Rs. 2,240/- on dated 16-01-2025, But not accounted in FIMO. </t>
  </si>
  <si>
    <t xml:space="preserve">As per Loan card, LO Manoj kumar/SF0084174 collected 1 EMI amount of Rs. 2,240/- on dated 20-02-2025, But not accounted in FIMO. </t>
  </si>
  <si>
    <t xml:space="preserve">As per Loan card, LO Manoj kumar/SF0084174 collected 1 EMI amount of Rs. 2,240/- on dated 20-03-2025, But not accounted in FIMO. </t>
  </si>
  <si>
    <t xml:space="preserve">As per Loan card, LO Manoj kumar/SF0084174 collected 1 EMI amount of Rs. 2,240/- on dated 17-04-2025, But not accounted in FIMO. </t>
  </si>
  <si>
    <t xml:space="preserve">As per Loan card, LO Manoj kumar/SF0084174 collected 1 EMI amount of Rs. 2,240/- on dated 15-05-2025, But not accounted in FIMO. </t>
  </si>
  <si>
    <t xml:space="preserve">As per Digital payment, LO Manoj kumar/SF0084174 collected  EMI amount of Rs. 8,960/- on dated 09-06-2025 But not accounted in FIMO. </t>
  </si>
  <si>
    <t xml:space="preserve">As per Digital payment, LO Manoj kumar/SF0084174 collected 1 EMI amount of Rs. 2,240/- on dated 15-04-2025, But not accounted in FIMO. </t>
  </si>
  <si>
    <t xml:space="preserve">As per Loan card, LO Manoj kumar/SF0084174 collected 1 EMI amount of Rs. 3,840/- on dated 02-01-2025, But not accounted in FIMO. </t>
  </si>
  <si>
    <t xml:space="preserve">As per Loan card, LO Manoj kumar/SF0084174 collected 1 EMI amount of Rs. 3,840/- on dated 07-11-2024, But not accounted in FIMO. </t>
  </si>
  <si>
    <t xml:space="preserve">As per Loan card, LO Manoj kumar/SF0084174 collected 1 EMI amount of Rs. 3,840/- on dated 03-10-2024, But not accounted in FIMO. </t>
  </si>
  <si>
    <t xml:space="preserve">As per Digital payment, LO Manoj kumar/SF0084174 collected 1 EMI amount of Rs. 3,840/- on dated 06-03-2025, But not accounted in FIMO. </t>
  </si>
  <si>
    <t xml:space="preserve">As per Digital payment, LO Manoj kumar/SF0084174 collected 1 EMI amount of Rs. 3,840/- on dated 21-02-2025 But not accounted in FIMO. </t>
  </si>
  <si>
    <t>Gongri par</t>
  </si>
  <si>
    <t>SF0092470</t>
  </si>
  <si>
    <t>Gautam Kumar</t>
  </si>
  <si>
    <t>649450 C2</t>
  </si>
  <si>
    <t>649450 C2 Gongaripr Makhdumpur1</t>
  </si>
  <si>
    <t>SSF3594698</t>
  </si>
  <si>
    <t>MIRACHAK 22 C2 G2</t>
  </si>
  <si>
    <t>SSF3948033</t>
  </si>
  <si>
    <t>Jangipur</t>
  </si>
  <si>
    <t>585266 C3</t>
  </si>
  <si>
    <t>585266 C3 Jakhoir1</t>
  </si>
  <si>
    <t>SSF4337667</t>
  </si>
  <si>
    <t>Bihar Sharif H.O</t>
  </si>
  <si>
    <t>khasganj 1</t>
  </si>
  <si>
    <t>620040 c10 bunty gp C10 G2</t>
  </si>
  <si>
    <t>SSF4874331</t>
  </si>
  <si>
    <t>MUSLIM</t>
  </si>
  <si>
    <t>585266 C3 Mustafapur1</t>
  </si>
  <si>
    <t>SSF3619997</t>
  </si>
  <si>
    <t>bahuwara</t>
  </si>
  <si>
    <t>sintu</t>
  </si>
  <si>
    <t>587300 C5 Singhthu  Ngf3</t>
  </si>
  <si>
    <t>SSF5105332</t>
  </si>
  <si>
    <t>MIRACHAK gongariper649650 c2 C2 G4</t>
  </si>
  <si>
    <t>SSF5025498</t>
  </si>
  <si>
    <t>OTHERS</t>
  </si>
  <si>
    <t>MIRACHAK gongaria222 Sangita ji C2 G6</t>
  </si>
  <si>
    <t>SSF3594683</t>
  </si>
  <si>
    <t>587300 C6</t>
  </si>
  <si>
    <t>587300 C6 BAHUARA 21</t>
  </si>
  <si>
    <t>SSF5471458</t>
  </si>
  <si>
    <t>SSF5777266</t>
  </si>
  <si>
    <t>620040 c10 shanti ji khasganj malo C10 G6</t>
  </si>
  <si>
    <t>SSF5829885</t>
  </si>
  <si>
    <t>SSF5864369</t>
  </si>
  <si>
    <t>SSF4213612</t>
  </si>
  <si>
    <t>620040 C10 Bunty Gp Vinay Bihar1</t>
  </si>
  <si>
    <t>SSF5642560</t>
  </si>
  <si>
    <t>SSF5056208</t>
  </si>
  <si>
    <t>Hotel</t>
  </si>
  <si>
    <t>Sanitation Business</t>
  </si>
  <si>
    <t>SANGITA DEVI</t>
  </si>
  <si>
    <t>MRS LILA</t>
  </si>
  <si>
    <t>KULAMNTI DEVI</t>
  </si>
  <si>
    <t>NIKHAT SULTANA</t>
  </si>
  <si>
    <t>NEERU DEVI</t>
  </si>
  <si>
    <t>USHA DEVI</t>
  </si>
  <si>
    <t>SHYAMA DEVI</t>
  </si>
  <si>
    <t>PUSHPAREKHA DEVI</t>
  </si>
  <si>
    <t>DAMINI DEVI</t>
  </si>
  <si>
    <t>LALITA DEVI</t>
  </si>
  <si>
    <t>MALO DEVI</t>
  </si>
  <si>
    <t>SONAM DEVI</t>
  </si>
  <si>
    <t>RUHI KHATOON</t>
  </si>
  <si>
    <t>ZEENAT PARWEEN</t>
  </si>
  <si>
    <t>21-Mar-2023</t>
  </si>
  <si>
    <t>07</t>
  </si>
  <si>
    <t>2.97 Yrs</t>
  </si>
  <si>
    <t>21 Mar 2023</t>
  </si>
  <si>
    <t>03-May-2023</t>
  </si>
  <si>
    <t>05-Jan-2025</t>
  </si>
  <si>
    <t>25-Jun-2023</t>
  </si>
  <si>
    <t>2.71 Yrs</t>
  </si>
  <si>
    <t>25 Jun 2023</t>
  </si>
  <si>
    <t>03-Aug-2023</t>
  </si>
  <si>
    <t>17-Aug-2023</t>
  </si>
  <si>
    <t>2.56 Yrs</t>
  </si>
  <si>
    <t>17 Aug 2023</t>
  </si>
  <si>
    <t>05-Oct-2023</t>
  </si>
  <si>
    <t>31-Jan-2025</t>
  </si>
  <si>
    <t>15-Nov-2023</t>
  </si>
  <si>
    <t>2.32 Yrs</t>
  </si>
  <si>
    <t>15 Nov 2023</t>
  </si>
  <si>
    <t>02-Dec-2023</t>
  </si>
  <si>
    <t>30-Mar-2025</t>
  </si>
  <si>
    <t>05-Dec-2023</t>
  </si>
  <si>
    <t>0</t>
  </si>
  <si>
    <t>2.96 Yrs</t>
  </si>
  <si>
    <t>23 Mar 2023</t>
  </si>
  <si>
    <t>04-Jan-2024</t>
  </si>
  <si>
    <t>25-Mar-2025</t>
  </si>
  <si>
    <t>11-Dec-2023</t>
  </si>
  <si>
    <t>21-Dec-2023</t>
  </si>
  <si>
    <t>2.22 Yrs</t>
  </si>
  <si>
    <t>21 Dec 2023</t>
  </si>
  <si>
    <t>07-Feb-2024</t>
  </si>
  <si>
    <t>23-Mar-2025</t>
  </si>
  <si>
    <t>23-Dec-2023</t>
  </si>
  <si>
    <t>2.21 Yrs</t>
  </si>
  <si>
    <t>23 Dec 2023</t>
  </si>
  <si>
    <t>23-Jan-2025</t>
  </si>
  <si>
    <t>25-Dec-2023</t>
  </si>
  <si>
    <t>06-Mar-2025</t>
  </si>
  <si>
    <t>04-Feb-2024</t>
  </si>
  <si>
    <t>03</t>
  </si>
  <si>
    <t>2.09 Yrs</t>
  </si>
  <si>
    <t>04 Feb 2024</t>
  </si>
  <si>
    <t>12-Mar-2024</t>
  </si>
  <si>
    <t>1.99 Yrs</t>
  </si>
  <si>
    <t>12 Mar 2024</t>
  </si>
  <si>
    <t>02-Apr-2024</t>
  </si>
  <si>
    <t>02-Mar-2025</t>
  </si>
  <si>
    <t>02-May-2024</t>
  </si>
  <si>
    <t>07-Jul-2025</t>
  </si>
  <si>
    <t>31-Mar-2024</t>
  </si>
  <si>
    <t>1.94 Yrs</t>
  </si>
  <si>
    <t>31 Mar 2024</t>
  </si>
  <si>
    <t>17-Feb-2026</t>
  </si>
  <si>
    <t>18-Jul-2024</t>
  </si>
  <si>
    <t>05-Sep-2024</t>
  </si>
  <si>
    <t>19-Nov-2024</t>
  </si>
  <si>
    <t>2</t>
  </si>
  <si>
    <t>2.62 Yrs</t>
  </si>
  <si>
    <t>27 Jul 2023</t>
  </si>
  <si>
    <t>02-Jan-2025</t>
  </si>
  <si>
    <t>27-Jan-2025</t>
  </si>
  <si>
    <t>27-Nov-2024</t>
  </si>
  <si>
    <t>09-Jan-2025</t>
  </si>
  <si>
    <t>15-Nov-2024</t>
  </si>
  <si>
    <t>2.24 Yrs</t>
  </si>
  <si>
    <t>11 Dec 2023</t>
  </si>
  <si>
    <t>02-Dec-2024</t>
  </si>
  <si>
    <t>30-Sep-2025</t>
  </si>
  <si>
    <t>9798160662</t>
  </si>
  <si>
    <t>9006215048</t>
  </si>
  <si>
    <t>6355042997</t>
  </si>
  <si>
    <t>7858805304</t>
  </si>
  <si>
    <t>6290969569</t>
  </si>
  <si>
    <t>8797485994</t>
  </si>
  <si>
    <t>7503190916</t>
  </si>
  <si>
    <t>8544840591</t>
  </si>
  <si>
    <t>7061708526</t>
  </si>
  <si>
    <t>6287668277</t>
  </si>
  <si>
    <t>9771917672</t>
  </si>
  <si>
    <t>8541013172</t>
  </si>
  <si>
    <t>7782009425</t>
  </si>
  <si>
    <t>7257828818</t>
  </si>
  <si>
    <t>7970685270</t>
  </si>
  <si>
    <t>Loan Card not available</t>
  </si>
  <si>
    <t>Form Date :10-03-2026</t>
  </si>
  <si>
    <t>To Date :10-03-2026</t>
  </si>
  <si>
    <t>Reporting Time : 8:00 AM</t>
  </si>
  <si>
    <t>FN25-26-03466</t>
  </si>
  <si>
    <t>Senior Credit Assistant</t>
  </si>
  <si>
    <t>Dual Staff</t>
  </si>
  <si>
    <t>G-1</t>
  </si>
  <si>
    <t>Subhash Chandra Bose</t>
  </si>
  <si>
    <t>SF0050671</t>
  </si>
  <si>
    <t>BM</t>
  </si>
  <si>
    <t>Available &amp; Updated</t>
  </si>
  <si>
    <t>G-2</t>
  </si>
  <si>
    <t>Sachin Kumar</t>
  </si>
  <si>
    <t>SF0097913</t>
  </si>
  <si>
    <t>BQM</t>
  </si>
  <si>
    <t>Complaint Lodged</t>
  </si>
  <si>
    <t>CSS</t>
  </si>
  <si>
    <t>Dileep Kumar Sharma/SF0081511</t>
  </si>
  <si>
    <t>Rajesh Kumar/SF0050524</t>
  </si>
  <si>
    <t>Saket Nath Thakur/SF0062081</t>
  </si>
  <si>
    <t>Absconding</t>
  </si>
  <si>
    <t>Completed-Report Submitted</t>
  </si>
  <si>
    <t>Already CLV done in Aug-2025 and also fraud amount posted.</t>
  </si>
  <si>
    <t>utharthu</t>
  </si>
  <si>
    <t>SF0096449</t>
  </si>
  <si>
    <t>Hareram Sharma</t>
  </si>
  <si>
    <t>484578 C4</t>
  </si>
  <si>
    <t>484578 C4 Masiya1</t>
  </si>
  <si>
    <t>SSF5701270</t>
  </si>
  <si>
    <t>GITA DEVI</t>
  </si>
  <si>
    <t>01-Mar-2024</t>
  </si>
  <si>
    <t>2.02 Yrs</t>
  </si>
  <si>
    <t>01 Mar 2024</t>
  </si>
  <si>
    <t>9570469828</t>
  </si>
  <si>
    <t xml:space="preserve">As per Loan card and UPI , LO Manoj kumar/SF0084174 collected 5 EMI amount of Rs. 13,440/- on dated 04-10-2024(2240),04-01-2025(2240), 07-04-2025(2240), 06-06-2025(2240), 09-06-2025(4480)  But not accounted in FIMO. </t>
  </si>
  <si>
    <t xml:space="preserve">As per Loan card, LO Manoj kumar/SF0084174 collected 1 EMI amount of Rs. 2,240/- on dated 04-10-2024, But not accounted in FIMO. </t>
  </si>
  <si>
    <t xml:space="preserve">As per Loan card, LO Manoj kumar/SF0084174 collected 1 EMI amount of Rs. 2,240/- on dated 04-01-2025, But not accounted in FIMO. </t>
  </si>
  <si>
    <t xml:space="preserve">As per UPI, LO Manoj kumar/SF0084174 collected 1 EMI amount of Rs. 2,240/- on dated 07-04-2025, But not accounted in FIMO. </t>
  </si>
  <si>
    <t xml:space="preserve">As per UPI, LO Manoj kumar/SF0084174 collected 1 EMI amount of Rs. 2,240/- on dated 06-06-2025, But not accounted in FIMO. </t>
  </si>
  <si>
    <t xml:space="preserve">As per UPI, LO Manoj kumar/SF0084174 collected 2 EMI amount of Rs. 4480/- on dated 09-06-2025, But not accounted in FIMO. </t>
  </si>
  <si>
    <t>484578 C4 Masiya 21</t>
  </si>
  <si>
    <t>SSF6181936</t>
  </si>
  <si>
    <t>SULEKHA DEVI</t>
  </si>
  <si>
    <t>23-May-2024</t>
  </si>
  <si>
    <t>1.79 Yrs</t>
  </si>
  <si>
    <t>23 May 2024</t>
  </si>
  <si>
    <t>04-Jul-2024</t>
  </si>
  <si>
    <t>19-Feb-2026</t>
  </si>
  <si>
    <t>8271666295</t>
  </si>
  <si>
    <t xml:space="preserve">As per UPI , LO Manoj kumar/SF0084174 collected 4 EMI amount of Rs. 6720/- on dated 14-01-2025(2240),07-03-2025(2240), 09-04-2025(2240),But not accounted in FIMO. </t>
  </si>
  <si>
    <t xml:space="preserve">As per UPI, LO Manoj kumar/SF0084174 collected 1 EMI amount of Rs. 2,240/- on dated 14-01-2025, But not accounted in FIMO. </t>
  </si>
  <si>
    <t xml:space="preserve">As per UPI, LO Manoj kumar/SF0084174 collected 1 EMI amount of Rs. 2,240/- on dated 07-03-2025, But not accounted in FIMO. </t>
  </si>
  <si>
    <t xml:space="preserve">As per UPI, LO Manoj kumar/SF0084174 collected 1 EMI amount of Rs. 2,240/- on dated 09-04-2025, But not accounted in FIMO. </t>
  </si>
  <si>
    <t>356937182</t>
  </si>
  <si>
    <t>355574280</t>
  </si>
  <si>
    <t>1.CSS team raised a complain that Staff Manoj kumar/SF0084174 had collected the EMI amount and not posted in Fimo.
2.The Comaplain team register a complain vide complain no- FN25-26-03466.
3.FRM team conduct a case load verification and identified that total Rs.146250 amount collected from borrower but  amount not posted in Fimo .Total Fraud amount is-Rs.146250/-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</si>
</sst>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  <font>
      <sz val="8"/>
      <color theme="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horizontal="center" vertical="center" wrapText="1" readingOrder="1"/>
    </xf>
    <xf numFmtId="172" fontId="36" fillId="0" borderId="15" xfId="0" applyNumberFormat="1" applyFont="1" applyBorder="1" applyAlignment="1">
      <alignment horizontal="center" vertical="center" wrapText="1" readingOrder="1"/>
    </xf>
    <xf numFmtId="0" fontId="0" fillId="8" borderId="1" xfId="0" applyFill="1" applyBorder="1" applyAlignment="1" applyProtection="1">
      <alignment horizontal="left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36" fillId="8" borderId="15" xfId="0" applyFont="1" applyFill="1" applyBorder="1" applyAlignment="1">
      <alignment horizontal="center" vertical="center" wrapText="1" readingOrder="1"/>
    </xf>
    <xf numFmtId="172" fontId="36" fillId="8" borderId="15" xfId="0" applyNumberFormat="1" applyFont="1" applyFill="1" applyBorder="1" applyAlignment="1">
      <alignment horizontal="center" vertical="center" wrapText="1" readingOrder="1"/>
    </xf>
    <xf numFmtId="0" fontId="30" fillId="8" borderId="1" xfId="0" applyFont="1" applyFill="1" applyBorder="1" applyAlignment="1" applyProtection="1">
      <alignment horizontal="center" vertical="center" wrapText="1" readingOrder="1"/>
      <protection locked="0"/>
    </xf>
    <xf numFmtId="172" fontId="30" fillId="8" borderId="1" xfId="0" applyNumberFormat="1" applyFont="1" applyFill="1" applyBorder="1" applyAlignment="1" applyProtection="1">
      <alignment horizontal="center" vertical="center" wrapText="1" readingOrder="1"/>
      <protection locked="0"/>
    </xf>
    <xf numFmtId="169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8" borderId="1" xfId="0" applyFon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Protection="1">
      <protection locked="0"/>
    </xf>
    <xf numFmtId="0" fontId="37" fillId="8" borderId="15" xfId="0" applyFont="1" applyFill="1" applyBorder="1" applyAlignment="1">
      <alignment horizontal="center" vertical="center" wrapText="1" readingOrder="1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233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234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235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5">
      <c r="C7" s="54" t="s">
        <v>121</v>
      </c>
      <c r="E7" t="s">
        <v>111</v>
      </c>
      <c r="I7" t="s">
        <v>200</v>
      </c>
      <c r="K7" s="101"/>
    </row>
    <row r="8" spans="1:11" x14ac:dyDescent="0.35">
      <c r="C8" s="54" t="s">
        <v>122</v>
      </c>
      <c r="E8" t="s">
        <v>110</v>
      </c>
      <c r="I8" t="s">
        <v>201</v>
      </c>
      <c r="K8" s="101"/>
    </row>
    <row r="9" spans="1:11" x14ac:dyDescent="0.35">
      <c r="C9" s="54" t="s">
        <v>123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4" sqref="AG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236</v>
      </c>
    </row>
    <row r="3" spans="1:34" ht="15.5" x14ac:dyDescent="0.35">
      <c r="A3" s="71" t="s">
        <v>237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232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243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BH3564</v>
      </c>
      <c r="D5" s="64" t="str">
        <f>IF('Physical Cash at Safe'!D28="Yes", 'Physical Cash at Safe'!A4, 'Borrower Wise Details'!C5)</f>
        <v>Ashthawan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Bihar</v>
      </c>
      <c r="G5" s="61">
        <v>46038</v>
      </c>
      <c r="H5" s="62" t="s">
        <v>633</v>
      </c>
      <c r="I5" s="61">
        <v>46038</v>
      </c>
      <c r="J5" s="79" t="str">
        <f>IF('Physical Cash at Safe'!D28="Yes",'Physical Cash at Safe'!E28,IF('Borrower Wise Details'!D5&lt;&gt;"",'Borrower Wise Details'!D5,""))</f>
        <v>FN25-26-03466</v>
      </c>
      <c r="K5" s="90">
        <v>1</v>
      </c>
      <c r="L5" s="91">
        <v>2400</v>
      </c>
      <c r="M5" s="91">
        <v>0</v>
      </c>
      <c r="N5" s="91" t="s">
        <v>634</v>
      </c>
      <c r="O5" s="91" t="s">
        <v>635</v>
      </c>
      <c r="P5" s="91" t="s">
        <v>235</v>
      </c>
      <c r="Q5" s="91" t="s">
        <v>636</v>
      </c>
      <c r="R5" s="80" t="str">
        <f>IF('Physical Cash at Safe'!$D$28="Yes", 'Physical Cash at Safe'!$A$28, IF('Borrower Wise Details'!F5&lt;&gt;"", 'Borrower Wise Details'!F5, ""))</f>
        <v>Manoj kumar</v>
      </c>
      <c r="S5" s="79" t="str">
        <f>IF('Physical Cash at Safe'!$D$28="Yes", 'Physical Cash at Safe'!$C$28, IF('Borrower Wise Details'!H5&lt;&gt;"", 'Borrower Wise Details'!H5, ""))</f>
        <v>Senior Credit Assistant</v>
      </c>
      <c r="T5" s="79" t="str">
        <f>IF('Physical Cash at Safe'!$D$28="Yes", 'Physical Cash at Safe'!$B$28, IF('Borrower Wise Details'!G5&lt;&gt;"", 'Borrower Wise Details'!G5, ""))</f>
        <v>SF0084174</v>
      </c>
      <c r="U5" s="84" t="s">
        <v>637</v>
      </c>
      <c r="V5" s="61">
        <v>45823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638</v>
      </c>
      <c r="Z5" s="61">
        <v>46091</v>
      </c>
      <c r="AA5" s="61">
        <v>46094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35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146250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146250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13</v>
      </c>
      <c r="AG5" s="61">
        <v>46098</v>
      </c>
      <c r="AH5" s="75" t="s">
        <v>672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43" t="s">
        <v>84</v>
      </c>
      <c r="I3" s="143"/>
      <c r="J3" s="143"/>
      <c r="K3" s="143"/>
      <c r="L3" s="143"/>
      <c r="M3" s="143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73" t="str">
        <f>IF(OR('Fraud Investigation Report'!R5="", 'Fraud Investigation Report'!R5=0), "", 'Fraud Investigation Report'!R5)</f>
        <v>Manoj kumar</v>
      </c>
      <c r="E5" s="73" t="str">
        <f>IF(OR('Fraud Investigation Report'!T5="", 'Fraud Investigation Report'!T5=0), "", 'Fraud Investigation Report'!T5)</f>
        <v>SF0084174</v>
      </c>
      <c r="F5" s="73" t="str">
        <f>IF(OR('Fraud Investigation Report'!S5="", 'Fraud Investigation Report'!S5=0), "", 'Fraud Investigation Report'!S5)</f>
        <v>Senior Credit Assistant</v>
      </c>
      <c r="G5" s="50" t="str">
        <f>IF('Fraud Investigation Report'!J5="", "", 'Fraud Investigation Report'!J5)</f>
        <v>FN25-26-03466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146250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146250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146250</v>
      </c>
      <c r="Q5" s="49"/>
      <c r="R5" s="95" t="s">
        <v>632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35" sqref="D35:E3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61" t="s">
        <v>2</v>
      </c>
      <c r="B1" s="162"/>
      <c r="C1" s="162"/>
      <c r="D1" s="162"/>
      <c r="E1" s="163"/>
    </row>
    <row r="2" spans="1:5" ht="18.5" x14ac:dyDescent="0.45">
      <c r="A2" s="14"/>
      <c r="B2" s="164" t="s">
        <v>236</v>
      </c>
      <c r="C2" s="164"/>
      <c r="D2" s="164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248</v>
      </c>
      <c r="B4" s="41" t="s">
        <v>249</v>
      </c>
      <c r="C4" s="41" t="s">
        <v>247</v>
      </c>
      <c r="D4" s="41" t="s">
        <v>247</v>
      </c>
      <c r="E4" s="41" t="s">
        <v>247</v>
      </c>
    </row>
    <row r="5" spans="1:5" ht="35.25" customHeight="1" x14ac:dyDescent="0.35">
      <c r="A5" s="17" t="s">
        <v>4</v>
      </c>
      <c r="B5" s="17" t="s">
        <v>96</v>
      </c>
      <c r="C5" s="17" t="s">
        <v>206</v>
      </c>
      <c r="D5" s="17" t="s">
        <v>97</v>
      </c>
      <c r="E5" s="17" t="s">
        <v>67</v>
      </c>
    </row>
    <row r="6" spans="1:5" ht="25.5" customHeight="1" x14ac:dyDescent="0.35">
      <c r="A6" s="42" t="s">
        <v>246</v>
      </c>
      <c r="B6" s="18">
        <v>46087</v>
      </c>
      <c r="C6" s="18">
        <v>46080</v>
      </c>
      <c r="D6" s="18">
        <v>46087</v>
      </c>
      <c r="E6" s="19">
        <v>0.58333333333333337</v>
      </c>
    </row>
    <row r="7" spans="1:5" ht="15.5" x14ac:dyDescent="0.35">
      <c r="A7" s="165" t="s">
        <v>68</v>
      </c>
      <c r="B7" s="166"/>
      <c r="C7" s="166"/>
      <c r="D7" s="166"/>
      <c r="E7" s="166"/>
    </row>
    <row r="8" spans="1:5" ht="15" customHeight="1" x14ac:dyDescent="0.35">
      <c r="A8" s="167" t="s">
        <v>69</v>
      </c>
      <c r="B8" s="169" t="s">
        <v>89</v>
      </c>
      <c r="C8" s="170"/>
      <c r="D8" s="171" t="s">
        <v>70</v>
      </c>
      <c r="E8" s="172"/>
    </row>
    <row r="9" spans="1:5" ht="14.5" x14ac:dyDescent="0.35">
      <c r="A9" s="168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70</v>
      </c>
      <c r="C11" s="23">
        <f>B11*A11</f>
        <v>35000</v>
      </c>
      <c r="D11" s="25">
        <v>70</v>
      </c>
      <c r="E11" s="23">
        <f t="shared" ref="E11:E17" si="0">D11*A11</f>
        <v>35000</v>
      </c>
    </row>
    <row r="12" spans="1:5" ht="14.5" x14ac:dyDescent="0.35">
      <c r="A12" s="24">
        <v>200</v>
      </c>
      <c r="B12" s="25">
        <v>20</v>
      </c>
      <c r="C12" s="23">
        <f>B12*A12</f>
        <v>4000</v>
      </c>
      <c r="D12" s="25">
        <v>20</v>
      </c>
      <c r="E12" s="23">
        <f t="shared" si="0"/>
        <v>4000</v>
      </c>
    </row>
    <row r="13" spans="1:5" ht="14.5" x14ac:dyDescent="0.35">
      <c r="A13" s="24">
        <v>100</v>
      </c>
      <c r="B13" s="25">
        <v>77</v>
      </c>
      <c r="C13" s="23">
        <f t="shared" ref="C13:C17" si="1">B13*A13</f>
        <v>7700</v>
      </c>
      <c r="D13" s="25">
        <v>77</v>
      </c>
      <c r="E13" s="23">
        <f t="shared" si="0"/>
        <v>7700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73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74</v>
      </c>
      <c r="C19" s="31">
        <f>SUM(C10:C18)</f>
        <v>46724</v>
      </c>
      <c r="D19" s="30" t="s">
        <v>74</v>
      </c>
      <c r="E19" s="31">
        <f>SUM(E10:E18)</f>
        <v>46724</v>
      </c>
    </row>
    <row r="20" spans="1:5" ht="30" customHeight="1" x14ac:dyDescent="0.35">
      <c r="A20" s="173" t="s">
        <v>94</v>
      </c>
      <c r="B20" s="174"/>
      <c r="C20" s="32">
        <v>46724</v>
      </c>
      <c r="D20" s="33" t="s">
        <v>88</v>
      </c>
      <c r="E20" s="34"/>
    </row>
    <row r="21" spans="1:5" ht="30" customHeight="1" x14ac:dyDescent="0.35">
      <c r="A21" s="175" t="s">
        <v>85</v>
      </c>
      <c r="B21" s="176"/>
      <c r="C21" s="34"/>
      <c r="D21" s="33" t="s">
        <v>86</v>
      </c>
      <c r="E21" s="34"/>
    </row>
    <row r="22" spans="1:5" ht="30" customHeight="1" x14ac:dyDescent="0.35">
      <c r="A22" s="175" t="s">
        <v>75</v>
      </c>
      <c r="B22" s="176"/>
      <c r="C22" s="34"/>
      <c r="D22" s="35" t="s">
        <v>76</v>
      </c>
      <c r="E22" s="34"/>
    </row>
    <row r="23" spans="1:5" ht="30" customHeight="1" x14ac:dyDescent="0.35">
      <c r="A23" s="175" t="s">
        <v>77</v>
      </c>
      <c r="B23" s="176"/>
      <c r="C23" s="52">
        <f>(C19+C21)-(E20+E21)-E19</f>
        <v>0</v>
      </c>
      <c r="D23" s="53" t="s">
        <v>205</v>
      </c>
      <c r="E23" s="34"/>
    </row>
    <row r="24" spans="1:5" ht="82.5" customHeight="1" x14ac:dyDescent="0.35">
      <c r="A24" s="33" t="s">
        <v>242</v>
      </c>
      <c r="B24" s="160"/>
      <c r="C24" s="160"/>
      <c r="D24" s="160"/>
      <c r="E24" s="160"/>
    </row>
    <row r="25" spans="1:5" ht="57.75" customHeight="1" x14ac:dyDescent="0.35">
      <c r="A25" s="36" t="s">
        <v>78</v>
      </c>
      <c r="B25" s="149"/>
      <c r="C25" s="149"/>
      <c r="D25" s="149"/>
      <c r="E25" s="149"/>
    </row>
    <row r="26" spans="1:5" ht="20.149999999999999" customHeight="1" x14ac:dyDescent="0.35">
      <c r="A26" s="154" t="s">
        <v>182</v>
      </c>
      <c r="B26" s="154"/>
      <c r="C26" s="154"/>
      <c r="D26" s="154"/>
      <c r="E26" s="154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207</v>
      </c>
      <c r="D29" s="152" t="s">
        <v>208</v>
      </c>
      <c r="E29" s="153"/>
    </row>
    <row r="30" spans="1:5" ht="40" customHeight="1" x14ac:dyDescent="0.35">
      <c r="A30" s="86"/>
      <c r="B30" s="86"/>
      <c r="C30" s="87" t="str">
        <f>IF(AND(A30="",B30=""),"",A30-B30)</f>
        <v/>
      </c>
      <c r="D30" s="155"/>
      <c r="E30" s="156"/>
    </row>
    <row r="31" spans="1:5" ht="15" customHeight="1" x14ac:dyDescent="0.35">
      <c r="A31" s="157"/>
      <c r="B31" s="158"/>
      <c r="C31" s="158"/>
      <c r="D31" s="158"/>
      <c r="E31" s="159"/>
    </row>
    <row r="32" spans="1:5" ht="24.75" customHeight="1" x14ac:dyDescent="0.35">
      <c r="A32" s="37" t="s">
        <v>209</v>
      </c>
      <c r="B32" s="38" t="s">
        <v>622</v>
      </c>
      <c r="C32" s="37" t="s">
        <v>79</v>
      </c>
      <c r="D32" s="150" t="s">
        <v>627</v>
      </c>
      <c r="E32" s="151"/>
    </row>
    <row r="33" spans="1:5" ht="18" customHeight="1" x14ac:dyDescent="0.35">
      <c r="A33" s="37" t="s">
        <v>80</v>
      </c>
      <c r="B33" s="38" t="s">
        <v>623</v>
      </c>
      <c r="C33" s="39" t="s">
        <v>81</v>
      </c>
      <c r="D33" s="144" t="s">
        <v>628</v>
      </c>
      <c r="E33" s="145"/>
    </row>
    <row r="34" spans="1:5" ht="26" x14ac:dyDescent="0.35">
      <c r="A34" s="39" t="s">
        <v>210</v>
      </c>
      <c r="B34" s="38" t="s">
        <v>624</v>
      </c>
      <c r="C34" s="39" t="s">
        <v>211</v>
      </c>
      <c r="D34" s="146" t="s">
        <v>629</v>
      </c>
      <c r="E34" s="147"/>
    </row>
    <row r="35" spans="1:5" ht="26" x14ac:dyDescent="0.35">
      <c r="A35" s="39" t="s">
        <v>212</v>
      </c>
      <c r="B35" s="38" t="s">
        <v>625</v>
      </c>
      <c r="C35" s="39" t="s">
        <v>214</v>
      </c>
      <c r="D35" s="146" t="s">
        <v>630</v>
      </c>
      <c r="E35" s="147"/>
    </row>
    <row r="36" spans="1:5" ht="25.5" customHeight="1" x14ac:dyDescent="0.35">
      <c r="A36" s="39" t="s">
        <v>213</v>
      </c>
      <c r="B36" s="38" t="s">
        <v>626</v>
      </c>
      <c r="C36" s="39" t="s">
        <v>215</v>
      </c>
      <c r="D36" s="148" t="s">
        <v>631</v>
      </c>
      <c r="E36" s="148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K3" zoomScaleNormal="100" workbookViewId="0">
      <selection activeCell="K4" sqref="K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236</v>
      </c>
    </row>
    <row r="3" spans="1:23" ht="15.5" x14ac:dyDescent="0.35">
      <c r="A3" s="71" t="s">
        <v>238</v>
      </c>
      <c r="E3" s="114" t="s">
        <v>229</v>
      </c>
      <c r="F3" s="114" t="s">
        <v>230</v>
      </c>
      <c r="U3" s="114" t="s">
        <v>229</v>
      </c>
      <c r="V3" s="114" t="s">
        <v>230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244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BH3564</v>
      </c>
      <c r="C5" s="60" t="str">
        <f>IF('Loan Outstanding Report'!$H$5="", "", 'Loan Outstanding Report'!$H$5)</f>
        <v>Ashthawan</v>
      </c>
      <c r="D5" s="41" t="s">
        <v>620</v>
      </c>
      <c r="E5" s="66">
        <v>46092</v>
      </c>
      <c r="F5" s="93" t="s">
        <v>436</v>
      </c>
      <c r="G5" s="49" t="s">
        <v>437</v>
      </c>
      <c r="H5" s="49" t="s">
        <v>621</v>
      </c>
      <c r="I5" s="49" t="s">
        <v>253</v>
      </c>
      <c r="J5" s="49" t="s">
        <v>256</v>
      </c>
      <c r="K5" s="49" t="s">
        <v>299</v>
      </c>
      <c r="L5" s="11">
        <v>352828486</v>
      </c>
      <c r="M5" s="67" t="s">
        <v>311</v>
      </c>
      <c r="N5" s="49">
        <v>42000</v>
      </c>
      <c r="O5" s="49">
        <v>2240</v>
      </c>
      <c r="P5" s="67" t="s">
        <v>132</v>
      </c>
      <c r="Q5" s="89">
        <v>45811</v>
      </c>
      <c r="R5" s="49">
        <v>2240</v>
      </c>
      <c r="S5" s="49">
        <v>0</v>
      </c>
      <c r="T5" s="49">
        <v>0</v>
      </c>
      <c r="U5" s="68">
        <f t="shared" ref="U5:U69" si="0">IF(AND(ISBLANK(R5),ISBLANK(S5),ISBLANK(T5)),"",R5-(S5+T5))</f>
        <v>2240</v>
      </c>
      <c r="V5" s="42" t="s">
        <v>195</v>
      </c>
      <c r="W5" s="69" t="s">
        <v>438</v>
      </c>
    </row>
    <row r="6" spans="1:23" ht="30" customHeight="1" x14ac:dyDescent="0.3">
      <c r="A6" s="65">
        <v>2</v>
      </c>
      <c r="B6" s="60" t="str">
        <f>IF(J6&lt;&gt;"", $B$5, "")</f>
        <v>BH3564</v>
      </c>
      <c r="C6" s="50" t="str">
        <f>IF(J6&lt;&gt;"", $C$5, "")</f>
        <v>Ashthawan</v>
      </c>
      <c r="D6" s="50" t="str">
        <f>IF(J6&lt;&gt;"", $D$5, "")</f>
        <v>FN25-26-03466</v>
      </c>
      <c r="E6" s="66">
        <v>46092</v>
      </c>
      <c r="F6" s="50" t="str">
        <f>IF(J6&lt;&gt;"", $F$5, "")</f>
        <v>Manoj kumar</v>
      </c>
      <c r="G6" s="50" t="str">
        <f>IF(J6&lt;&gt;"", $G$5, "")</f>
        <v>SF0084174</v>
      </c>
      <c r="H6" s="50" t="str">
        <f>IF(J6&lt;&gt;"", $H$5, "")</f>
        <v>Senior Credit Assistant</v>
      </c>
      <c r="I6" s="49" t="s">
        <v>263</v>
      </c>
      <c r="J6" s="49" t="s">
        <v>265</v>
      </c>
      <c r="K6" s="49" t="s">
        <v>300</v>
      </c>
      <c r="L6" s="11">
        <v>354561850</v>
      </c>
      <c r="M6" s="67" t="s">
        <v>319</v>
      </c>
      <c r="N6" s="49">
        <v>42000</v>
      </c>
      <c r="O6" s="49">
        <v>2240</v>
      </c>
      <c r="P6" s="67" t="s">
        <v>132</v>
      </c>
      <c r="Q6" s="67">
        <v>45659</v>
      </c>
      <c r="R6" s="49">
        <v>2240</v>
      </c>
      <c r="S6" s="49">
        <v>0</v>
      </c>
      <c r="T6" s="49">
        <v>0</v>
      </c>
      <c r="U6" s="68">
        <f t="shared" si="0"/>
        <v>2240</v>
      </c>
      <c r="V6" s="42" t="s">
        <v>194</v>
      </c>
      <c r="W6" s="69" t="s">
        <v>446</v>
      </c>
    </row>
    <row r="7" spans="1:23" ht="30" customHeight="1" x14ac:dyDescent="0.3">
      <c r="A7" s="65">
        <v>3</v>
      </c>
      <c r="B7" s="60" t="str">
        <f t="shared" ref="B7:B70" si="1">IF(J7&lt;&gt;"", $B$5, "")</f>
        <v>BH3564</v>
      </c>
      <c r="C7" s="50" t="str">
        <f t="shared" ref="C7:C70" si="2">IF(J7&lt;&gt;"", $C$5, "")</f>
        <v>Ashthawan</v>
      </c>
      <c r="D7" s="50" t="str">
        <f t="shared" ref="D7:D70" si="3">IF(J7&lt;&gt;"", $D$5, "")</f>
        <v>FN25-26-03466</v>
      </c>
      <c r="E7" s="66">
        <v>46092</v>
      </c>
      <c r="F7" s="50" t="str">
        <f t="shared" ref="F7:F70" si="4">IF(J7&lt;&gt;"", $F$5, "")</f>
        <v>Manoj kumar</v>
      </c>
      <c r="G7" s="50" t="str">
        <f t="shared" ref="G7:G70" si="5">IF(J7&lt;&gt;"", $G$5, "")</f>
        <v>SF0084174</v>
      </c>
      <c r="H7" s="50" t="str">
        <f t="shared" ref="H7:H70" si="6">IF(J7&lt;&gt;"", $H$5, "")</f>
        <v>Senior Credit Assistant</v>
      </c>
      <c r="I7" s="49" t="s">
        <v>263</v>
      </c>
      <c r="J7" s="49" t="s">
        <v>265</v>
      </c>
      <c r="K7" s="49" t="s">
        <v>300</v>
      </c>
      <c r="L7" s="11">
        <v>354561850</v>
      </c>
      <c r="M7" s="67" t="s">
        <v>319</v>
      </c>
      <c r="N7" s="49">
        <v>42000</v>
      </c>
      <c r="O7" s="49">
        <v>2240</v>
      </c>
      <c r="P7" s="67" t="s">
        <v>132</v>
      </c>
      <c r="Q7" s="67">
        <v>45690</v>
      </c>
      <c r="R7" s="49">
        <v>2240</v>
      </c>
      <c r="S7" s="49">
        <v>0</v>
      </c>
      <c r="T7" s="49">
        <v>0</v>
      </c>
      <c r="U7" s="68">
        <f t="shared" si="0"/>
        <v>2240</v>
      </c>
      <c r="V7" s="42" t="s">
        <v>194</v>
      </c>
      <c r="W7" s="69" t="s">
        <v>447</v>
      </c>
    </row>
    <row r="8" spans="1:23" ht="30" customHeight="1" x14ac:dyDescent="0.3">
      <c r="A8" s="65">
        <v>4</v>
      </c>
      <c r="B8" s="60" t="str">
        <f t="shared" si="1"/>
        <v>BH3564</v>
      </c>
      <c r="C8" s="50" t="str">
        <f t="shared" si="2"/>
        <v>Ashthawan</v>
      </c>
      <c r="D8" s="50" t="str">
        <f t="shared" si="3"/>
        <v>FN25-26-03466</v>
      </c>
      <c r="E8" s="66">
        <v>46092</v>
      </c>
      <c r="F8" s="50" t="str">
        <f t="shared" si="4"/>
        <v>Manoj kumar</v>
      </c>
      <c r="G8" s="50" t="str">
        <f t="shared" si="5"/>
        <v>SF0084174</v>
      </c>
      <c r="H8" s="50" t="str">
        <f t="shared" si="6"/>
        <v>Senior Credit Assistant</v>
      </c>
      <c r="I8" s="49" t="s">
        <v>263</v>
      </c>
      <c r="J8" s="49" t="s">
        <v>265</v>
      </c>
      <c r="K8" s="49" t="s">
        <v>300</v>
      </c>
      <c r="L8" s="11">
        <v>354561850</v>
      </c>
      <c r="M8" s="67" t="s">
        <v>319</v>
      </c>
      <c r="N8" s="49">
        <v>42000</v>
      </c>
      <c r="O8" s="49">
        <v>2240</v>
      </c>
      <c r="P8" s="67" t="s">
        <v>132</v>
      </c>
      <c r="Q8" s="67">
        <v>45718</v>
      </c>
      <c r="R8" s="49">
        <v>2240</v>
      </c>
      <c r="S8" s="49">
        <v>0</v>
      </c>
      <c r="T8" s="49">
        <v>0</v>
      </c>
      <c r="U8" s="68">
        <f t="shared" si="0"/>
        <v>2240</v>
      </c>
      <c r="V8" s="42" t="s">
        <v>194</v>
      </c>
      <c r="W8" s="69" t="s">
        <v>448</v>
      </c>
    </row>
    <row r="9" spans="1:23" ht="30" customHeight="1" x14ac:dyDescent="0.3">
      <c r="A9" s="65">
        <v>5</v>
      </c>
      <c r="B9" s="60" t="str">
        <f t="shared" si="1"/>
        <v>BH3564</v>
      </c>
      <c r="C9" s="50" t="str">
        <f t="shared" si="2"/>
        <v>Ashthawan</v>
      </c>
      <c r="D9" s="50" t="str">
        <f t="shared" si="3"/>
        <v>FN25-26-03466</v>
      </c>
      <c r="E9" s="66">
        <v>46092</v>
      </c>
      <c r="F9" s="50" t="str">
        <f t="shared" si="4"/>
        <v>Manoj kumar</v>
      </c>
      <c r="G9" s="50" t="str">
        <f t="shared" si="5"/>
        <v>SF0084174</v>
      </c>
      <c r="H9" s="50" t="str">
        <f t="shared" si="6"/>
        <v>Senior Credit Assistant</v>
      </c>
      <c r="I9" s="49" t="s">
        <v>263</v>
      </c>
      <c r="J9" s="49" t="s">
        <v>265</v>
      </c>
      <c r="K9" s="49" t="s">
        <v>300</v>
      </c>
      <c r="L9" s="11">
        <v>354561850</v>
      </c>
      <c r="M9" s="67" t="s">
        <v>319</v>
      </c>
      <c r="N9" s="49">
        <v>42000</v>
      </c>
      <c r="O9" s="49">
        <v>2240</v>
      </c>
      <c r="P9" s="67" t="s">
        <v>132</v>
      </c>
      <c r="Q9" s="67">
        <v>45749</v>
      </c>
      <c r="R9" s="49">
        <v>2240</v>
      </c>
      <c r="S9" s="49">
        <v>0</v>
      </c>
      <c r="T9" s="49">
        <v>0</v>
      </c>
      <c r="U9" s="68">
        <f t="shared" si="0"/>
        <v>2240</v>
      </c>
      <c r="V9" s="42" t="s">
        <v>194</v>
      </c>
      <c r="W9" s="69" t="s">
        <v>440</v>
      </c>
    </row>
    <row r="10" spans="1:23" ht="30" customHeight="1" x14ac:dyDescent="0.3">
      <c r="A10" s="65">
        <v>6</v>
      </c>
      <c r="B10" s="60" t="str">
        <f t="shared" si="1"/>
        <v>BH3564</v>
      </c>
      <c r="C10" s="50" t="str">
        <f t="shared" si="2"/>
        <v>Ashthawan</v>
      </c>
      <c r="D10" s="50" t="str">
        <f t="shared" si="3"/>
        <v>FN25-26-03466</v>
      </c>
      <c r="E10" s="66">
        <v>46092</v>
      </c>
      <c r="F10" s="50" t="str">
        <f t="shared" si="4"/>
        <v>Manoj kumar</v>
      </c>
      <c r="G10" s="50" t="str">
        <f t="shared" si="5"/>
        <v>SF0084174</v>
      </c>
      <c r="H10" s="50" t="str">
        <f t="shared" si="6"/>
        <v>Senior Credit Assistant</v>
      </c>
      <c r="I10" s="49" t="s">
        <v>263</v>
      </c>
      <c r="J10" s="49" t="s">
        <v>265</v>
      </c>
      <c r="K10" s="49" t="s">
        <v>300</v>
      </c>
      <c r="L10" s="11">
        <v>354561850</v>
      </c>
      <c r="M10" s="67" t="s">
        <v>319</v>
      </c>
      <c r="N10" s="49">
        <v>42000</v>
      </c>
      <c r="O10" s="49">
        <v>2240</v>
      </c>
      <c r="P10" s="67" t="s">
        <v>132</v>
      </c>
      <c r="Q10" s="67">
        <v>45779</v>
      </c>
      <c r="R10" s="49">
        <v>2240</v>
      </c>
      <c r="S10" s="49">
        <v>0</v>
      </c>
      <c r="T10" s="49">
        <v>0</v>
      </c>
      <c r="U10" s="68">
        <f t="shared" si="0"/>
        <v>2240</v>
      </c>
      <c r="V10" s="42" t="s">
        <v>194</v>
      </c>
      <c r="W10" s="69" t="s">
        <v>449</v>
      </c>
    </row>
    <row r="11" spans="1:23" ht="30" customHeight="1" x14ac:dyDescent="0.3">
      <c r="A11" s="65">
        <v>7</v>
      </c>
      <c r="B11" s="60" t="str">
        <f t="shared" si="1"/>
        <v>BH3564</v>
      </c>
      <c r="C11" s="50" t="str">
        <f t="shared" si="2"/>
        <v>Ashthawan</v>
      </c>
      <c r="D11" s="50" t="str">
        <f t="shared" si="3"/>
        <v>FN25-26-03466</v>
      </c>
      <c r="E11" s="66">
        <v>46092</v>
      </c>
      <c r="F11" s="50" t="str">
        <f t="shared" si="4"/>
        <v>Manoj kumar</v>
      </c>
      <c r="G11" s="50" t="str">
        <f t="shared" si="5"/>
        <v>SF0084174</v>
      </c>
      <c r="H11" s="50" t="str">
        <f t="shared" si="6"/>
        <v>Senior Credit Assistant</v>
      </c>
      <c r="I11" s="49" t="s">
        <v>269</v>
      </c>
      <c r="J11" s="49" t="s">
        <v>271</v>
      </c>
      <c r="K11" s="49" t="s">
        <v>301</v>
      </c>
      <c r="L11" s="11">
        <v>354629826</v>
      </c>
      <c r="M11" s="67" t="s">
        <v>325</v>
      </c>
      <c r="N11" s="49">
        <v>63000</v>
      </c>
      <c r="O11" s="49">
        <v>3360</v>
      </c>
      <c r="P11" s="67" t="s">
        <v>132</v>
      </c>
      <c r="Q11" s="67">
        <v>45694</v>
      </c>
      <c r="R11" s="49">
        <v>3360</v>
      </c>
      <c r="S11" s="49">
        <v>0</v>
      </c>
      <c r="T11" s="49">
        <v>0</v>
      </c>
      <c r="U11" s="68">
        <f t="shared" si="0"/>
        <v>3360</v>
      </c>
      <c r="V11" s="42" t="s">
        <v>194</v>
      </c>
      <c r="W11" s="69" t="s">
        <v>450</v>
      </c>
    </row>
    <row r="12" spans="1:23" ht="30" customHeight="1" x14ac:dyDescent="0.3">
      <c r="A12" s="65">
        <v>8</v>
      </c>
      <c r="B12" s="60" t="str">
        <f t="shared" si="1"/>
        <v>BH3564</v>
      </c>
      <c r="C12" s="50" t="str">
        <f t="shared" si="2"/>
        <v>Ashthawan</v>
      </c>
      <c r="D12" s="50" t="str">
        <f t="shared" si="3"/>
        <v>FN25-26-03466</v>
      </c>
      <c r="E12" s="66">
        <v>46092</v>
      </c>
      <c r="F12" s="50" t="str">
        <f t="shared" si="4"/>
        <v>Manoj kumar</v>
      </c>
      <c r="G12" s="50" t="str">
        <f t="shared" si="5"/>
        <v>SF0084174</v>
      </c>
      <c r="H12" s="50" t="str">
        <f t="shared" si="6"/>
        <v>Senior Credit Assistant</v>
      </c>
      <c r="I12" s="49" t="s">
        <v>273</v>
      </c>
      <c r="J12" s="49" t="s">
        <v>275</v>
      </c>
      <c r="K12" s="49" t="s">
        <v>302</v>
      </c>
      <c r="L12" s="11">
        <v>354927724</v>
      </c>
      <c r="M12" s="67" t="s">
        <v>333</v>
      </c>
      <c r="N12" s="49">
        <v>42000</v>
      </c>
      <c r="O12" s="49">
        <v>2240</v>
      </c>
      <c r="P12" s="67" t="s">
        <v>132</v>
      </c>
      <c r="Q12" s="67">
        <v>45749</v>
      </c>
      <c r="R12" s="49">
        <v>2240</v>
      </c>
      <c r="S12" s="49">
        <v>0</v>
      </c>
      <c r="T12" s="49">
        <v>0</v>
      </c>
      <c r="U12" s="68">
        <f t="shared" si="0"/>
        <v>2240</v>
      </c>
      <c r="V12" s="42" t="s">
        <v>194</v>
      </c>
      <c r="W12" s="69" t="s">
        <v>440</v>
      </c>
    </row>
    <row r="13" spans="1:23" ht="30" customHeight="1" x14ac:dyDescent="0.3">
      <c r="A13" s="65">
        <v>9</v>
      </c>
      <c r="B13" s="60" t="str">
        <f t="shared" si="1"/>
        <v>BH3564</v>
      </c>
      <c r="C13" s="50" t="str">
        <f t="shared" si="2"/>
        <v>Ashthawan</v>
      </c>
      <c r="D13" s="50" t="str">
        <f t="shared" si="3"/>
        <v>FN25-26-03466</v>
      </c>
      <c r="E13" s="66">
        <v>46092</v>
      </c>
      <c r="F13" s="50" t="str">
        <f t="shared" si="4"/>
        <v>Manoj kumar</v>
      </c>
      <c r="G13" s="50" t="str">
        <f t="shared" si="5"/>
        <v>SF0084174</v>
      </c>
      <c r="H13" s="50" t="str">
        <f t="shared" si="6"/>
        <v>Senior Credit Assistant</v>
      </c>
      <c r="I13" s="49" t="s">
        <v>277</v>
      </c>
      <c r="J13" s="49" t="s">
        <v>279</v>
      </c>
      <c r="K13" s="49" t="s">
        <v>303</v>
      </c>
      <c r="L13" s="11">
        <v>355180145</v>
      </c>
      <c r="M13" s="67" t="s">
        <v>337</v>
      </c>
      <c r="N13" s="49">
        <v>80000</v>
      </c>
      <c r="O13" s="49">
        <v>4270</v>
      </c>
      <c r="P13" s="67" t="s">
        <v>132</v>
      </c>
      <c r="Q13" s="67">
        <v>45537</v>
      </c>
      <c r="R13" s="49">
        <v>4270</v>
      </c>
      <c r="S13" s="49">
        <v>0</v>
      </c>
      <c r="T13" s="49">
        <v>0</v>
      </c>
      <c r="U13" s="68">
        <f t="shared" si="0"/>
        <v>4270</v>
      </c>
      <c r="V13" s="42" t="s">
        <v>194</v>
      </c>
      <c r="W13" s="69" t="s">
        <v>451</v>
      </c>
    </row>
    <row r="14" spans="1:23" ht="30" customHeight="1" x14ac:dyDescent="0.3">
      <c r="A14" s="65">
        <v>10</v>
      </c>
      <c r="B14" s="60" t="str">
        <f t="shared" si="1"/>
        <v>BH3564</v>
      </c>
      <c r="C14" s="50" t="str">
        <f t="shared" si="2"/>
        <v>Ashthawan</v>
      </c>
      <c r="D14" s="50" t="str">
        <f t="shared" si="3"/>
        <v>FN25-26-03466</v>
      </c>
      <c r="E14" s="66">
        <v>46092</v>
      </c>
      <c r="F14" s="50" t="str">
        <f t="shared" si="4"/>
        <v>Manoj kumar</v>
      </c>
      <c r="G14" s="50" t="str">
        <f t="shared" si="5"/>
        <v>SF0084174</v>
      </c>
      <c r="H14" s="50" t="str">
        <f t="shared" si="6"/>
        <v>Senior Credit Assistant</v>
      </c>
      <c r="I14" s="49" t="s">
        <v>277</v>
      </c>
      <c r="J14" s="49" t="s">
        <v>279</v>
      </c>
      <c r="K14" s="49" t="s">
        <v>303</v>
      </c>
      <c r="L14" s="11">
        <v>355180145</v>
      </c>
      <c r="M14" s="67" t="s">
        <v>337</v>
      </c>
      <c r="N14" s="49">
        <v>80000</v>
      </c>
      <c r="O14" s="49">
        <v>4270</v>
      </c>
      <c r="P14" s="67" t="s">
        <v>132</v>
      </c>
      <c r="Q14" s="67">
        <v>45600</v>
      </c>
      <c r="R14" s="49">
        <v>4270</v>
      </c>
      <c r="S14" s="49">
        <v>0</v>
      </c>
      <c r="T14" s="49">
        <v>0</v>
      </c>
      <c r="U14" s="68">
        <f t="shared" si="0"/>
        <v>4270</v>
      </c>
      <c r="V14" s="42" t="s">
        <v>194</v>
      </c>
      <c r="W14" s="69" t="s">
        <v>452</v>
      </c>
    </row>
    <row r="15" spans="1:23" ht="30" customHeight="1" x14ac:dyDescent="0.3">
      <c r="A15" s="65">
        <v>11</v>
      </c>
      <c r="B15" s="60" t="str">
        <f t="shared" si="1"/>
        <v>BH3564</v>
      </c>
      <c r="C15" s="50" t="str">
        <f t="shared" si="2"/>
        <v>Ashthawan</v>
      </c>
      <c r="D15" s="50" t="str">
        <f t="shared" si="3"/>
        <v>FN25-26-03466</v>
      </c>
      <c r="E15" s="66">
        <v>46092</v>
      </c>
      <c r="F15" s="50" t="str">
        <f t="shared" si="4"/>
        <v>Manoj kumar</v>
      </c>
      <c r="G15" s="50" t="str">
        <f t="shared" si="5"/>
        <v>SF0084174</v>
      </c>
      <c r="H15" s="50" t="str">
        <f t="shared" si="6"/>
        <v>Senior Credit Assistant</v>
      </c>
      <c r="I15" s="49" t="s">
        <v>277</v>
      </c>
      <c r="J15" s="49" t="s">
        <v>279</v>
      </c>
      <c r="K15" s="49" t="s">
        <v>303</v>
      </c>
      <c r="L15" s="11">
        <v>355180145</v>
      </c>
      <c r="M15" s="67" t="s">
        <v>337</v>
      </c>
      <c r="N15" s="49">
        <v>80000</v>
      </c>
      <c r="O15" s="49">
        <v>4270</v>
      </c>
      <c r="P15" s="67" t="s">
        <v>132</v>
      </c>
      <c r="Q15" s="67">
        <v>45628</v>
      </c>
      <c r="R15" s="49">
        <v>4270</v>
      </c>
      <c r="S15" s="49">
        <v>0</v>
      </c>
      <c r="T15" s="49">
        <v>0</v>
      </c>
      <c r="U15" s="68">
        <f t="shared" si="0"/>
        <v>4270</v>
      </c>
      <c r="V15" s="42" t="s">
        <v>194</v>
      </c>
      <c r="W15" s="69" t="s">
        <v>453</v>
      </c>
    </row>
    <row r="16" spans="1:23" ht="30" customHeight="1" x14ac:dyDescent="0.3">
      <c r="A16" s="65">
        <v>12</v>
      </c>
      <c r="B16" s="60" t="str">
        <f t="shared" si="1"/>
        <v>BH3564</v>
      </c>
      <c r="C16" s="50" t="str">
        <f t="shared" si="2"/>
        <v>Ashthawan</v>
      </c>
      <c r="D16" s="50" t="str">
        <f t="shared" si="3"/>
        <v>FN25-26-03466</v>
      </c>
      <c r="E16" s="66">
        <v>46092</v>
      </c>
      <c r="F16" s="50" t="str">
        <f t="shared" si="4"/>
        <v>Manoj kumar</v>
      </c>
      <c r="G16" s="50" t="str">
        <f t="shared" si="5"/>
        <v>SF0084174</v>
      </c>
      <c r="H16" s="50" t="str">
        <f t="shared" si="6"/>
        <v>Senior Credit Assistant</v>
      </c>
      <c r="I16" s="49" t="s">
        <v>277</v>
      </c>
      <c r="J16" s="49" t="s">
        <v>279</v>
      </c>
      <c r="K16" s="49" t="s">
        <v>303</v>
      </c>
      <c r="L16" s="11">
        <v>355180145</v>
      </c>
      <c r="M16" s="67" t="s">
        <v>337</v>
      </c>
      <c r="N16" s="49">
        <v>80000</v>
      </c>
      <c r="O16" s="49">
        <v>4270</v>
      </c>
      <c r="P16" s="67" t="s">
        <v>132</v>
      </c>
      <c r="Q16" s="67">
        <v>45691</v>
      </c>
      <c r="R16" s="49">
        <v>4270</v>
      </c>
      <c r="S16" s="49">
        <v>0</v>
      </c>
      <c r="T16" s="49">
        <v>0</v>
      </c>
      <c r="U16" s="68">
        <f t="shared" si="0"/>
        <v>4270</v>
      </c>
      <c r="V16" s="42" t="s">
        <v>194</v>
      </c>
      <c r="W16" s="69" t="s">
        <v>454</v>
      </c>
    </row>
    <row r="17" spans="1:23" ht="30" customHeight="1" x14ac:dyDescent="0.3">
      <c r="A17" s="65">
        <v>13</v>
      </c>
      <c r="B17" s="60" t="str">
        <f t="shared" si="1"/>
        <v>BH3564</v>
      </c>
      <c r="C17" s="50" t="str">
        <f t="shared" si="2"/>
        <v>Ashthawan</v>
      </c>
      <c r="D17" s="50" t="str">
        <f t="shared" si="3"/>
        <v>FN25-26-03466</v>
      </c>
      <c r="E17" s="66">
        <v>46092</v>
      </c>
      <c r="F17" s="50" t="str">
        <f t="shared" si="4"/>
        <v>Manoj kumar</v>
      </c>
      <c r="G17" s="50" t="str">
        <f t="shared" si="5"/>
        <v>SF0084174</v>
      </c>
      <c r="H17" s="50" t="str">
        <f t="shared" si="6"/>
        <v>Senior Credit Assistant</v>
      </c>
      <c r="I17" s="49" t="s">
        <v>277</v>
      </c>
      <c r="J17" s="49" t="s">
        <v>279</v>
      </c>
      <c r="K17" s="49" t="s">
        <v>303</v>
      </c>
      <c r="L17" s="11">
        <v>355180145</v>
      </c>
      <c r="M17" s="67" t="s">
        <v>337</v>
      </c>
      <c r="N17" s="49">
        <v>80000</v>
      </c>
      <c r="O17" s="49">
        <v>4270</v>
      </c>
      <c r="P17" s="67" t="s">
        <v>132</v>
      </c>
      <c r="Q17" s="67">
        <v>45719</v>
      </c>
      <c r="R17" s="49">
        <v>4270</v>
      </c>
      <c r="S17" s="49">
        <v>0</v>
      </c>
      <c r="T17" s="49">
        <v>0</v>
      </c>
      <c r="U17" s="68">
        <f t="shared" si="0"/>
        <v>4270</v>
      </c>
      <c r="V17" s="42" t="s">
        <v>194</v>
      </c>
      <c r="W17" s="69" t="s">
        <v>456</v>
      </c>
    </row>
    <row r="18" spans="1:23" ht="30" customHeight="1" x14ac:dyDescent="0.3">
      <c r="A18" s="65">
        <v>14</v>
      </c>
      <c r="B18" s="60" t="str">
        <f t="shared" si="1"/>
        <v>BH3564</v>
      </c>
      <c r="C18" s="50" t="str">
        <f t="shared" si="2"/>
        <v>Ashthawan</v>
      </c>
      <c r="D18" s="50" t="str">
        <f t="shared" si="3"/>
        <v>FN25-26-03466</v>
      </c>
      <c r="E18" s="66">
        <v>46092</v>
      </c>
      <c r="F18" s="50" t="str">
        <f t="shared" si="4"/>
        <v>Manoj kumar</v>
      </c>
      <c r="G18" s="50" t="str">
        <f t="shared" si="5"/>
        <v>SF0084174</v>
      </c>
      <c r="H18" s="50" t="str">
        <f t="shared" si="6"/>
        <v>Senior Credit Assistant</v>
      </c>
      <c r="I18" s="49" t="s">
        <v>277</v>
      </c>
      <c r="J18" s="49" t="s">
        <v>279</v>
      </c>
      <c r="K18" s="49" t="s">
        <v>303</v>
      </c>
      <c r="L18" s="11">
        <v>355180145</v>
      </c>
      <c r="M18" s="67" t="s">
        <v>337</v>
      </c>
      <c r="N18" s="49">
        <v>80000</v>
      </c>
      <c r="O18" s="49">
        <v>4270</v>
      </c>
      <c r="P18" s="67" t="s">
        <v>132</v>
      </c>
      <c r="Q18" s="67">
        <v>45754</v>
      </c>
      <c r="R18" s="49">
        <v>4270</v>
      </c>
      <c r="S18" s="49">
        <v>0</v>
      </c>
      <c r="T18" s="49">
        <v>0</v>
      </c>
      <c r="U18" s="68">
        <f t="shared" si="0"/>
        <v>4270</v>
      </c>
      <c r="V18" s="42" t="s">
        <v>194</v>
      </c>
      <c r="W18" s="69" t="s">
        <v>457</v>
      </c>
    </row>
    <row r="19" spans="1:23" ht="30" customHeight="1" x14ac:dyDescent="0.3">
      <c r="A19" s="65">
        <v>15</v>
      </c>
      <c r="B19" s="60" t="str">
        <f t="shared" si="1"/>
        <v>BH3564</v>
      </c>
      <c r="C19" s="50" t="str">
        <f t="shared" si="2"/>
        <v>Ashthawan</v>
      </c>
      <c r="D19" s="50" t="str">
        <f t="shared" si="3"/>
        <v>FN25-26-03466</v>
      </c>
      <c r="E19" s="66">
        <v>46092</v>
      </c>
      <c r="F19" s="50" t="str">
        <f t="shared" si="4"/>
        <v>Manoj kumar</v>
      </c>
      <c r="G19" s="50" t="str">
        <f t="shared" si="5"/>
        <v>SF0084174</v>
      </c>
      <c r="H19" s="50" t="str">
        <f t="shared" si="6"/>
        <v>Senior Credit Assistant</v>
      </c>
      <c r="I19" s="49" t="s">
        <v>281</v>
      </c>
      <c r="J19" s="49" t="s">
        <v>283</v>
      </c>
      <c r="K19" s="49" t="s">
        <v>304</v>
      </c>
      <c r="L19" s="11">
        <v>355453127</v>
      </c>
      <c r="M19" s="67" t="s">
        <v>345</v>
      </c>
      <c r="N19" s="49">
        <v>42000</v>
      </c>
      <c r="O19" s="49">
        <v>2240</v>
      </c>
      <c r="P19" s="67" t="s">
        <v>132</v>
      </c>
      <c r="Q19" s="67">
        <v>45663</v>
      </c>
      <c r="R19" s="49">
        <v>2240</v>
      </c>
      <c r="S19" s="49">
        <v>0</v>
      </c>
      <c r="T19" s="49">
        <v>0</v>
      </c>
      <c r="U19" s="68">
        <f t="shared" si="0"/>
        <v>2240</v>
      </c>
      <c r="V19" s="42" t="s">
        <v>194</v>
      </c>
      <c r="W19" s="69" t="s">
        <v>459</v>
      </c>
    </row>
    <row r="20" spans="1:23" ht="30" customHeight="1" x14ac:dyDescent="0.3">
      <c r="A20" s="65">
        <v>16</v>
      </c>
      <c r="B20" s="60" t="str">
        <f t="shared" si="1"/>
        <v>BH3564</v>
      </c>
      <c r="C20" s="50" t="str">
        <f t="shared" si="2"/>
        <v>Ashthawan</v>
      </c>
      <c r="D20" s="50" t="str">
        <f t="shared" si="3"/>
        <v>FN25-26-03466</v>
      </c>
      <c r="E20" s="66">
        <v>46092</v>
      </c>
      <c r="F20" s="50" t="str">
        <f t="shared" si="4"/>
        <v>Manoj kumar</v>
      </c>
      <c r="G20" s="50" t="str">
        <f t="shared" si="5"/>
        <v>SF0084174</v>
      </c>
      <c r="H20" s="50" t="str">
        <f t="shared" si="6"/>
        <v>Senior Credit Assistant</v>
      </c>
      <c r="I20" s="49" t="s">
        <v>281</v>
      </c>
      <c r="J20" s="49" t="s">
        <v>283</v>
      </c>
      <c r="K20" s="49" t="s">
        <v>304</v>
      </c>
      <c r="L20" s="11">
        <v>355453127</v>
      </c>
      <c r="M20" s="67" t="s">
        <v>345</v>
      </c>
      <c r="N20" s="49">
        <v>42000</v>
      </c>
      <c r="O20" s="49">
        <v>2240</v>
      </c>
      <c r="P20" s="67" t="s">
        <v>132</v>
      </c>
      <c r="Q20" s="67">
        <v>45689</v>
      </c>
      <c r="R20" s="49">
        <v>2240</v>
      </c>
      <c r="S20" s="49">
        <v>0</v>
      </c>
      <c r="T20" s="49">
        <v>0</v>
      </c>
      <c r="U20" s="68">
        <f t="shared" si="0"/>
        <v>2240</v>
      </c>
      <c r="V20" s="42" t="s">
        <v>194</v>
      </c>
      <c r="W20" s="69" t="s">
        <v>460</v>
      </c>
    </row>
    <row r="21" spans="1:23" ht="30" customHeight="1" x14ac:dyDescent="0.3">
      <c r="A21" s="65">
        <v>17</v>
      </c>
      <c r="B21" s="60" t="str">
        <f t="shared" si="1"/>
        <v>BH3564</v>
      </c>
      <c r="C21" s="50" t="str">
        <f t="shared" si="2"/>
        <v>Ashthawan</v>
      </c>
      <c r="D21" s="50" t="str">
        <f t="shared" si="3"/>
        <v>FN25-26-03466</v>
      </c>
      <c r="E21" s="66">
        <v>46092</v>
      </c>
      <c r="F21" s="50" t="str">
        <f t="shared" si="4"/>
        <v>Manoj kumar</v>
      </c>
      <c r="G21" s="50" t="str">
        <f t="shared" si="5"/>
        <v>SF0084174</v>
      </c>
      <c r="H21" s="50" t="str">
        <f t="shared" si="6"/>
        <v>Senior Credit Assistant</v>
      </c>
      <c r="I21" s="49" t="s">
        <v>281</v>
      </c>
      <c r="J21" s="49" t="s">
        <v>283</v>
      </c>
      <c r="K21" s="49" t="s">
        <v>304</v>
      </c>
      <c r="L21" s="11">
        <v>355453127</v>
      </c>
      <c r="M21" s="67" t="s">
        <v>345</v>
      </c>
      <c r="N21" s="49">
        <v>42000</v>
      </c>
      <c r="O21" s="49">
        <v>2240</v>
      </c>
      <c r="P21" s="67" t="s">
        <v>132</v>
      </c>
      <c r="Q21" s="67">
        <v>45719</v>
      </c>
      <c r="R21" s="49">
        <v>2240</v>
      </c>
      <c r="S21" s="49">
        <v>0</v>
      </c>
      <c r="T21" s="49">
        <v>0</v>
      </c>
      <c r="U21" s="68">
        <f t="shared" si="0"/>
        <v>2240</v>
      </c>
      <c r="V21" s="42" t="s">
        <v>194</v>
      </c>
      <c r="W21" s="69" t="s">
        <v>461</v>
      </c>
    </row>
    <row r="22" spans="1:23" ht="30" customHeight="1" x14ac:dyDescent="0.3">
      <c r="A22" s="65">
        <v>18</v>
      </c>
      <c r="B22" s="60" t="str">
        <f t="shared" si="1"/>
        <v>BH3564</v>
      </c>
      <c r="C22" s="50" t="str">
        <f t="shared" si="2"/>
        <v>Ashthawan</v>
      </c>
      <c r="D22" s="50" t="str">
        <f t="shared" si="3"/>
        <v>FN25-26-03466</v>
      </c>
      <c r="E22" s="66">
        <v>46092</v>
      </c>
      <c r="F22" s="50" t="str">
        <f t="shared" si="4"/>
        <v>Manoj kumar</v>
      </c>
      <c r="G22" s="50" t="str">
        <f t="shared" si="5"/>
        <v>SF0084174</v>
      </c>
      <c r="H22" s="50" t="str">
        <f t="shared" si="6"/>
        <v>Senior Credit Assistant</v>
      </c>
      <c r="I22" s="49" t="s">
        <v>281</v>
      </c>
      <c r="J22" s="49" t="s">
        <v>283</v>
      </c>
      <c r="K22" s="49" t="s">
        <v>304</v>
      </c>
      <c r="L22" s="11">
        <v>355453127</v>
      </c>
      <c r="M22" s="67" t="s">
        <v>345</v>
      </c>
      <c r="N22" s="49">
        <v>42000</v>
      </c>
      <c r="O22" s="49">
        <v>2240</v>
      </c>
      <c r="P22" s="67" t="s">
        <v>132</v>
      </c>
      <c r="Q22" s="67">
        <v>45784</v>
      </c>
      <c r="R22" s="49">
        <v>2240</v>
      </c>
      <c r="S22" s="49">
        <v>0</v>
      </c>
      <c r="T22" s="49">
        <v>0</v>
      </c>
      <c r="U22" s="68">
        <f t="shared" si="0"/>
        <v>2240</v>
      </c>
      <c r="V22" s="42" t="s">
        <v>194</v>
      </c>
      <c r="W22" s="69" t="s">
        <v>462</v>
      </c>
    </row>
    <row r="23" spans="1:23" ht="30" customHeight="1" x14ac:dyDescent="0.3">
      <c r="A23" s="65">
        <v>19</v>
      </c>
      <c r="B23" s="60" t="str">
        <f t="shared" si="1"/>
        <v>BH3564</v>
      </c>
      <c r="C23" s="50" t="str">
        <f t="shared" si="2"/>
        <v>Ashthawan</v>
      </c>
      <c r="D23" s="50" t="str">
        <f t="shared" si="3"/>
        <v>FN25-26-03466</v>
      </c>
      <c r="E23" s="66">
        <v>46092</v>
      </c>
      <c r="F23" s="50" t="str">
        <f t="shared" si="4"/>
        <v>Manoj kumar</v>
      </c>
      <c r="G23" s="50" t="str">
        <f t="shared" si="5"/>
        <v>SF0084174</v>
      </c>
      <c r="H23" s="50" t="str">
        <f t="shared" si="6"/>
        <v>Senior Credit Assistant</v>
      </c>
      <c r="I23" s="49" t="s">
        <v>285</v>
      </c>
      <c r="J23" s="49" t="s">
        <v>287</v>
      </c>
      <c r="K23" s="49" t="s">
        <v>305</v>
      </c>
      <c r="L23" s="11">
        <v>355571594</v>
      </c>
      <c r="M23" s="67" t="s">
        <v>350</v>
      </c>
      <c r="N23" s="49">
        <v>42000</v>
      </c>
      <c r="O23" s="49">
        <v>2240</v>
      </c>
      <c r="P23" s="67" t="s">
        <v>132</v>
      </c>
      <c r="Q23" s="67">
        <v>45554</v>
      </c>
      <c r="R23" s="49">
        <v>2240</v>
      </c>
      <c r="S23" s="49">
        <v>0</v>
      </c>
      <c r="T23" s="49">
        <v>0</v>
      </c>
      <c r="U23" s="68">
        <f t="shared" si="0"/>
        <v>2240</v>
      </c>
      <c r="V23" s="42" t="s">
        <v>194</v>
      </c>
      <c r="W23" s="69" t="s">
        <v>463</v>
      </c>
    </row>
    <row r="24" spans="1:23" ht="30" customHeight="1" x14ac:dyDescent="0.3">
      <c r="A24" s="65">
        <v>20</v>
      </c>
      <c r="B24" s="60" t="str">
        <f t="shared" si="1"/>
        <v>BH3564</v>
      </c>
      <c r="C24" s="50" t="str">
        <f t="shared" si="2"/>
        <v>Ashthawan</v>
      </c>
      <c r="D24" s="50" t="str">
        <f t="shared" si="3"/>
        <v>FN25-26-03466</v>
      </c>
      <c r="E24" s="66">
        <v>46092</v>
      </c>
      <c r="F24" s="50" t="str">
        <f t="shared" si="4"/>
        <v>Manoj kumar</v>
      </c>
      <c r="G24" s="50" t="str">
        <f t="shared" si="5"/>
        <v>SF0084174</v>
      </c>
      <c r="H24" s="50" t="str">
        <f t="shared" si="6"/>
        <v>Senior Credit Assistant</v>
      </c>
      <c r="I24" s="49" t="s">
        <v>285</v>
      </c>
      <c r="J24" s="49" t="s">
        <v>287</v>
      </c>
      <c r="K24" s="49" t="s">
        <v>305</v>
      </c>
      <c r="L24" s="11">
        <v>355571594</v>
      </c>
      <c r="M24" s="67" t="s">
        <v>350</v>
      </c>
      <c r="N24" s="49">
        <v>42000</v>
      </c>
      <c r="O24" s="49">
        <v>2240</v>
      </c>
      <c r="P24" s="67" t="s">
        <v>132</v>
      </c>
      <c r="Q24" s="67">
        <v>45582</v>
      </c>
      <c r="R24" s="49">
        <v>2240</v>
      </c>
      <c r="S24" s="49">
        <v>0</v>
      </c>
      <c r="T24" s="49">
        <v>0</v>
      </c>
      <c r="U24" s="68">
        <f t="shared" si="0"/>
        <v>2240</v>
      </c>
      <c r="V24" s="42" t="s">
        <v>194</v>
      </c>
      <c r="W24" s="69" t="s">
        <v>464</v>
      </c>
    </row>
    <row r="25" spans="1:23" ht="30" customHeight="1" x14ac:dyDescent="0.3">
      <c r="A25" s="65">
        <v>21</v>
      </c>
      <c r="B25" s="60" t="str">
        <f t="shared" si="1"/>
        <v>BH3564</v>
      </c>
      <c r="C25" s="50" t="str">
        <f t="shared" si="2"/>
        <v>Ashthawan</v>
      </c>
      <c r="D25" s="50" t="str">
        <f t="shared" si="3"/>
        <v>FN25-26-03466</v>
      </c>
      <c r="E25" s="66">
        <v>46092</v>
      </c>
      <c r="F25" s="50" t="str">
        <f t="shared" si="4"/>
        <v>Manoj kumar</v>
      </c>
      <c r="G25" s="50" t="str">
        <f t="shared" si="5"/>
        <v>SF0084174</v>
      </c>
      <c r="H25" s="50" t="str">
        <f t="shared" si="6"/>
        <v>Senior Credit Assistant</v>
      </c>
      <c r="I25" s="49" t="s">
        <v>285</v>
      </c>
      <c r="J25" s="49" t="s">
        <v>287</v>
      </c>
      <c r="K25" s="49" t="s">
        <v>305</v>
      </c>
      <c r="L25" s="11">
        <v>355571594</v>
      </c>
      <c r="M25" s="67" t="s">
        <v>350</v>
      </c>
      <c r="N25" s="49">
        <v>42000</v>
      </c>
      <c r="O25" s="49">
        <v>2240</v>
      </c>
      <c r="P25" s="67" t="s">
        <v>132</v>
      </c>
      <c r="Q25" s="67">
        <v>45617</v>
      </c>
      <c r="R25" s="49">
        <v>2240</v>
      </c>
      <c r="S25" s="49">
        <v>0</v>
      </c>
      <c r="T25" s="49">
        <v>0</v>
      </c>
      <c r="U25" s="68">
        <f t="shared" si="0"/>
        <v>2240</v>
      </c>
      <c r="V25" s="42" t="s">
        <v>194</v>
      </c>
      <c r="W25" s="69" t="s">
        <v>465</v>
      </c>
    </row>
    <row r="26" spans="1:23" ht="30" customHeight="1" x14ac:dyDescent="0.3">
      <c r="A26" s="65">
        <v>22</v>
      </c>
      <c r="B26" s="60" t="str">
        <f t="shared" si="1"/>
        <v>BH3564</v>
      </c>
      <c r="C26" s="50" t="str">
        <f t="shared" si="2"/>
        <v>Ashthawan</v>
      </c>
      <c r="D26" s="50" t="str">
        <f t="shared" si="3"/>
        <v>FN25-26-03466</v>
      </c>
      <c r="E26" s="66">
        <v>46092</v>
      </c>
      <c r="F26" s="50" t="str">
        <f t="shared" si="4"/>
        <v>Manoj kumar</v>
      </c>
      <c r="G26" s="50" t="str">
        <f t="shared" si="5"/>
        <v>SF0084174</v>
      </c>
      <c r="H26" s="50" t="str">
        <f t="shared" si="6"/>
        <v>Senior Credit Assistant</v>
      </c>
      <c r="I26" s="49" t="s">
        <v>285</v>
      </c>
      <c r="J26" s="49" t="s">
        <v>287</v>
      </c>
      <c r="K26" s="49" t="s">
        <v>305</v>
      </c>
      <c r="L26" s="11">
        <v>355571594</v>
      </c>
      <c r="M26" s="67" t="s">
        <v>350</v>
      </c>
      <c r="N26" s="49">
        <v>42000</v>
      </c>
      <c r="O26" s="49">
        <v>2240</v>
      </c>
      <c r="P26" s="67" t="s">
        <v>132</v>
      </c>
      <c r="Q26" s="67">
        <v>45673</v>
      </c>
      <c r="R26" s="49">
        <v>2240</v>
      </c>
      <c r="S26" s="49">
        <v>0</v>
      </c>
      <c r="T26" s="49">
        <v>0</v>
      </c>
      <c r="U26" s="68">
        <f t="shared" si="0"/>
        <v>2240</v>
      </c>
      <c r="V26" s="42" t="s">
        <v>194</v>
      </c>
      <c r="W26" s="69" t="s">
        <v>466</v>
      </c>
    </row>
    <row r="27" spans="1:23" ht="30" customHeight="1" x14ac:dyDescent="0.3">
      <c r="A27" s="65">
        <v>23</v>
      </c>
      <c r="B27" s="60" t="str">
        <f t="shared" si="1"/>
        <v>BH3564</v>
      </c>
      <c r="C27" s="50" t="str">
        <f t="shared" si="2"/>
        <v>Ashthawan</v>
      </c>
      <c r="D27" s="50" t="str">
        <f t="shared" si="3"/>
        <v>FN25-26-03466</v>
      </c>
      <c r="E27" s="66">
        <v>46092</v>
      </c>
      <c r="F27" s="50" t="str">
        <f t="shared" si="4"/>
        <v>Manoj kumar</v>
      </c>
      <c r="G27" s="50" t="str">
        <f t="shared" si="5"/>
        <v>SF0084174</v>
      </c>
      <c r="H27" s="50" t="str">
        <f t="shared" si="6"/>
        <v>Senior Credit Assistant</v>
      </c>
      <c r="I27" s="49" t="s">
        <v>285</v>
      </c>
      <c r="J27" s="49" t="s">
        <v>287</v>
      </c>
      <c r="K27" s="49" t="s">
        <v>305</v>
      </c>
      <c r="L27" s="11">
        <v>355571594</v>
      </c>
      <c r="M27" s="67" t="s">
        <v>350</v>
      </c>
      <c r="N27" s="49">
        <v>42000</v>
      </c>
      <c r="O27" s="49">
        <v>2240</v>
      </c>
      <c r="P27" s="67" t="s">
        <v>132</v>
      </c>
      <c r="Q27" s="67">
        <v>45708</v>
      </c>
      <c r="R27" s="49">
        <v>2240</v>
      </c>
      <c r="S27" s="49">
        <v>0</v>
      </c>
      <c r="T27" s="49">
        <v>0</v>
      </c>
      <c r="U27" s="68">
        <f t="shared" si="0"/>
        <v>2240</v>
      </c>
      <c r="V27" s="42" t="s">
        <v>194</v>
      </c>
      <c r="W27" s="69" t="s">
        <v>467</v>
      </c>
    </row>
    <row r="28" spans="1:23" ht="30" customHeight="1" x14ac:dyDescent="0.3">
      <c r="A28" s="65">
        <v>24</v>
      </c>
      <c r="B28" s="60" t="str">
        <f t="shared" si="1"/>
        <v>BH3564</v>
      </c>
      <c r="C28" s="50" t="str">
        <f t="shared" si="2"/>
        <v>Ashthawan</v>
      </c>
      <c r="D28" s="50" t="str">
        <f t="shared" si="3"/>
        <v>FN25-26-03466</v>
      </c>
      <c r="E28" s="66">
        <v>46092</v>
      </c>
      <c r="F28" s="50" t="str">
        <f t="shared" si="4"/>
        <v>Manoj kumar</v>
      </c>
      <c r="G28" s="50" t="str">
        <f t="shared" si="5"/>
        <v>SF0084174</v>
      </c>
      <c r="H28" s="50" t="str">
        <f t="shared" si="6"/>
        <v>Senior Credit Assistant</v>
      </c>
      <c r="I28" s="49" t="s">
        <v>285</v>
      </c>
      <c r="J28" s="49" t="s">
        <v>287</v>
      </c>
      <c r="K28" s="49" t="s">
        <v>305</v>
      </c>
      <c r="L28" s="11">
        <v>355571594</v>
      </c>
      <c r="M28" s="67" t="s">
        <v>350</v>
      </c>
      <c r="N28" s="49">
        <v>42000</v>
      </c>
      <c r="O28" s="49">
        <v>2240</v>
      </c>
      <c r="P28" s="67" t="s">
        <v>132</v>
      </c>
      <c r="Q28" s="67">
        <v>45736</v>
      </c>
      <c r="R28" s="49">
        <v>2240</v>
      </c>
      <c r="S28" s="49">
        <v>0</v>
      </c>
      <c r="T28" s="49">
        <v>0</v>
      </c>
      <c r="U28" s="68">
        <f t="shared" si="0"/>
        <v>2240</v>
      </c>
      <c r="V28" s="42" t="s">
        <v>194</v>
      </c>
      <c r="W28" s="69" t="s">
        <v>468</v>
      </c>
    </row>
    <row r="29" spans="1:23" ht="30" customHeight="1" x14ac:dyDescent="0.3">
      <c r="A29" s="65">
        <v>25</v>
      </c>
      <c r="B29" s="60" t="str">
        <f t="shared" si="1"/>
        <v>BH3564</v>
      </c>
      <c r="C29" s="50" t="str">
        <f t="shared" si="2"/>
        <v>Ashthawan</v>
      </c>
      <c r="D29" s="50" t="str">
        <f t="shared" si="3"/>
        <v>FN25-26-03466</v>
      </c>
      <c r="E29" s="66">
        <v>46092</v>
      </c>
      <c r="F29" s="50" t="str">
        <f t="shared" si="4"/>
        <v>Manoj kumar</v>
      </c>
      <c r="G29" s="50" t="str">
        <f t="shared" si="5"/>
        <v>SF0084174</v>
      </c>
      <c r="H29" s="50" t="str">
        <f t="shared" si="6"/>
        <v>Senior Credit Assistant</v>
      </c>
      <c r="I29" s="49" t="s">
        <v>285</v>
      </c>
      <c r="J29" s="49" t="s">
        <v>287</v>
      </c>
      <c r="K29" s="49" t="s">
        <v>305</v>
      </c>
      <c r="L29" s="11">
        <v>355571594</v>
      </c>
      <c r="M29" s="67" t="s">
        <v>350</v>
      </c>
      <c r="N29" s="49">
        <v>42000</v>
      </c>
      <c r="O29" s="49">
        <v>2240</v>
      </c>
      <c r="P29" s="67" t="s">
        <v>132</v>
      </c>
      <c r="Q29" s="67">
        <v>45764</v>
      </c>
      <c r="R29" s="49">
        <v>2240</v>
      </c>
      <c r="S29" s="49">
        <v>0</v>
      </c>
      <c r="T29" s="49">
        <v>0</v>
      </c>
      <c r="U29" s="68">
        <f t="shared" si="0"/>
        <v>2240</v>
      </c>
      <c r="V29" s="42" t="s">
        <v>194</v>
      </c>
      <c r="W29" s="69" t="s">
        <v>469</v>
      </c>
    </row>
    <row r="30" spans="1:23" ht="30" customHeight="1" x14ac:dyDescent="0.3">
      <c r="A30" s="65">
        <v>26</v>
      </c>
      <c r="B30" s="60" t="str">
        <f t="shared" si="1"/>
        <v>BH3564</v>
      </c>
      <c r="C30" s="50" t="str">
        <f t="shared" si="2"/>
        <v>Ashthawan</v>
      </c>
      <c r="D30" s="50" t="str">
        <f t="shared" si="3"/>
        <v>FN25-26-03466</v>
      </c>
      <c r="E30" s="66">
        <v>46092</v>
      </c>
      <c r="F30" s="50" t="str">
        <f t="shared" si="4"/>
        <v>Manoj kumar</v>
      </c>
      <c r="G30" s="50" t="str">
        <f t="shared" si="5"/>
        <v>SF0084174</v>
      </c>
      <c r="H30" s="50" t="str">
        <f t="shared" si="6"/>
        <v>Senior Credit Assistant</v>
      </c>
      <c r="I30" s="49" t="s">
        <v>285</v>
      </c>
      <c r="J30" s="49" t="s">
        <v>287</v>
      </c>
      <c r="K30" s="49" t="s">
        <v>305</v>
      </c>
      <c r="L30" s="11">
        <v>355571594</v>
      </c>
      <c r="M30" s="67" t="s">
        <v>350</v>
      </c>
      <c r="N30" s="49">
        <v>42000</v>
      </c>
      <c r="O30" s="49">
        <v>2240</v>
      </c>
      <c r="P30" s="67" t="s">
        <v>132</v>
      </c>
      <c r="Q30" s="67">
        <v>45792</v>
      </c>
      <c r="R30" s="49">
        <v>2240</v>
      </c>
      <c r="S30" s="49">
        <v>0</v>
      </c>
      <c r="T30" s="49">
        <v>0</v>
      </c>
      <c r="U30" s="68">
        <f t="shared" si="0"/>
        <v>2240</v>
      </c>
      <c r="V30" s="42" t="s">
        <v>194</v>
      </c>
      <c r="W30" s="69" t="s">
        <v>470</v>
      </c>
    </row>
    <row r="31" spans="1:23" ht="30" customHeight="1" x14ac:dyDescent="0.3">
      <c r="A31" s="65">
        <v>27</v>
      </c>
      <c r="B31" s="60" t="str">
        <f t="shared" si="1"/>
        <v>BH3564</v>
      </c>
      <c r="C31" s="50" t="str">
        <f t="shared" si="2"/>
        <v>Ashthawan</v>
      </c>
      <c r="D31" s="50" t="str">
        <f t="shared" si="3"/>
        <v>FN25-26-03466</v>
      </c>
      <c r="E31" s="66">
        <v>46092</v>
      </c>
      <c r="F31" s="50" t="str">
        <f t="shared" si="4"/>
        <v>Manoj kumar</v>
      </c>
      <c r="G31" s="50" t="str">
        <f t="shared" si="5"/>
        <v>SF0084174</v>
      </c>
      <c r="H31" s="50" t="str">
        <f t="shared" si="6"/>
        <v>Senior Credit Assistant</v>
      </c>
      <c r="I31" s="49" t="s">
        <v>285</v>
      </c>
      <c r="J31" s="49" t="s">
        <v>288</v>
      </c>
      <c r="K31" s="49" t="s">
        <v>306</v>
      </c>
      <c r="L31" s="11">
        <v>355572417</v>
      </c>
      <c r="M31" s="67" t="s">
        <v>350</v>
      </c>
      <c r="N31" s="49">
        <v>42000</v>
      </c>
      <c r="O31" s="49">
        <v>2240</v>
      </c>
      <c r="P31" s="67" t="s">
        <v>132</v>
      </c>
      <c r="Q31" s="67">
        <v>45554</v>
      </c>
      <c r="R31" s="49">
        <v>2240</v>
      </c>
      <c r="S31" s="49">
        <v>0</v>
      </c>
      <c r="T31" s="49">
        <v>0</v>
      </c>
      <c r="U31" s="68">
        <f t="shared" si="0"/>
        <v>2240</v>
      </c>
      <c r="V31" s="42" t="s">
        <v>194</v>
      </c>
      <c r="W31" s="69" t="s">
        <v>463</v>
      </c>
    </row>
    <row r="32" spans="1:23" ht="30" customHeight="1" x14ac:dyDescent="0.3">
      <c r="A32" s="65">
        <v>28</v>
      </c>
      <c r="B32" s="60" t="str">
        <f t="shared" si="1"/>
        <v>BH3564</v>
      </c>
      <c r="C32" s="50" t="str">
        <f t="shared" si="2"/>
        <v>Ashthawan</v>
      </c>
      <c r="D32" s="50" t="str">
        <f t="shared" si="3"/>
        <v>FN25-26-03466</v>
      </c>
      <c r="E32" s="66">
        <v>46092</v>
      </c>
      <c r="F32" s="50" t="str">
        <f t="shared" si="4"/>
        <v>Manoj kumar</v>
      </c>
      <c r="G32" s="50" t="str">
        <f t="shared" si="5"/>
        <v>SF0084174</v>
      </c>
      <c r="H32" s="50" t="str">
        <f t="shared" si="6"/>
        <v>Senior Credit Assistant</v>
      </c>
      <c r="I32" s="49" t="s">
        <v>285</v>
      </c>
      <c r="J32" s="49" t="s">
        <v>288</v>
      </c>
      <c r="K32" s="49" t="s">
        <v>306</v>
      </c>
      <c r="L32" s="11">
        <v>355572417</v>
      </c>
      <c r="M32" s="67" t="s">
        <v>350</v>
      </c>
      <c r="N32" s="49">
        <v>42000</v>
      </c>
      <c r="O32" s="49">
        <v>2240</v>
      </c>
      <c r="P32" s="67" t="s">
        <v>132</v>
      </c>
      <c r="Q32" s="67">
        <v>45582</v>
      </c>
      <c r="R32" s="49">
        <v>2240</v>
      </c>
      <c r="S32" s="49">
        <v>0</v>
      </c>
      <c r="T32" s="49">
        <v>0</v>
      </c>
      <c r="U32" s="68">
        <f t="shared" si="0"/>
        <v>2240</v>
      </c>
      <c r="V32" s="42" t="s">
        <v>194</v>
      </c>
      <c r="W32" s="69" t="s">
        <v>464</v>
      </c>
    </row>
    <row r="33" spans="1:23" ht="30" customHeight="1" x14ac:dyDescent="0.3">
      <c r="A33" s="65">
        <v>29</v>
      </c>
      <c r="B33" s="60" t="str">
        <f t="shared" si="1"/>
        <v>BH3564</v>
      </c>
      <c r="C33" s="50" t="str">
        <f t="shared" si="2"/>
        <v>Ashthawan</v>
      </c>
      <c r="D33" s="50" t="str">
        <f t="shared" si="3"/>
        <v>FN25-26-03466</v>
      </c>
      <c r="E33" s="66">
        <v>46092</v>
      </c>
      <c r="F33" s="50" t="str">
        <f t="shared" si="4"/>
        <v>Manoj kumar</v>
      </c>
      <c r="G33" s="50" t="str">
        <f t="shared" si="5"/>
        <v>SF0084174</v>
      </c>
      <c r="H33" s="50" t="str">
        <f t="shared" si="6"/>
        <v>Senior Credit Assistant</v>
      </c>
      <c r="I33" s="49" t="s">
        <v>285</v>
      </c>
      <c r="J33" s="49" t="s">
        <v>288</v>
      </c>
      <c r="K33" s="49" t="s">
        <v>306</v>
      </c>
      <c r="L33" s="11">
        <v>355572417</v>
      </c>
      <c r="M33" s="67" t="s">
        <v>350</v>
      </c>
      <c r="N33" s="49">
        <v>42000</v>
      </c>
      <c r="O33" s="49">
        <v>2240</v>
      </c>
      <c r="P33" s="67" t="s">
        <v>132</v>
      </c>
      <c r="Q33" s="67">
        <v>45617</v>
      </c>
      <c r="R33" s="49">
        <v>2240</v>
      </c>
      <c r="S33" s="49">
        <v>0</v>
      </c>
      <c r="T33" s="49">
        <v>0</v>
      </c>
      <c r="U33" s="68">
        <f t="shared" si="0"/>
        <v>2240</v>
      </c>
      <c r="V33" s="42" t="s">
        <v>194</v>
      </c>
      <c r="W33" s="69" t="s">
        <v>465</v>
      </c>
    </row>
    <row r="34" spans="1:23" ht="30" customHeight="1" x14ac:dyDescent="0.3">
      <c r="A34" s="65">
        <v>30</v>
      </c>
      <c r="B34" s="60" t="str">
        <f t="shared" si="1"/>
        <v>BH3564</v>
      </c>
      <c r="C34" s="50" t="str">
        <f t="shared" si="2"/>
        <v>Ashthawan</v>
      </c>
      <c r="D34" s="50" t="str">
        <f t="shared" si="3"/>
        <v>FN25-26-03466</v>
      </c>
      <c r="E34" s="66">
        <v>46092</v>
      </c>
      <c r="F34" s="50" t="str">
        <f t="shared" si="4"/>
        <v>Manoj kumar</v>
      </c>
      <c r="G34" s="50" t="str">
        <f t="shared" si="5"/>
        <v>SF0084174</v>
      </c>
      <c r="H34" s="50" t="str">
        <f t="shared" si="6"/>
        <v>Senior Credit Assistant</v>
      </c>
      <c r="I34" s="49" t="s">
        <v>285</v>
      </c>
      <c r="J34" s="49" t="s">
        <v>288</v>
      </c>
      <c r="K34" s="49" t="s">
        <v>306</v>
      </c>
      <c r="L34" s="11">
        <v>355572417</v>
      </c>
      <c r="M34" s="67" t="s">
        <v>350</v>
      </c>
      <c r="N34" s="49">
        <v>42000</v>
      </c>
      <c r="O34" s="49">
        <v>2240</v>
      </c>
      <c r="P34" s="67" t="s">
        <v>132</v>
      </c>
      <c r="Q34" s="67">
        <v>45673</v>
      </c>
      <c r="R34" s="49">
        <v>2240</v>
      </c>
      <c r="S34" s="49">
        <v>0</v>
      </c>
      <c r="T34" s="49">
        <v>0</v>
      </c>
      <c r="U34" s="68">
        <f t="shared" si="0"/>
        <v>2240</v>
      </c>
      <c r="V34" s="42" t="s">
        <v>194</v>
      </c>
      <c r="W34" s="69" t="s">
        <v>466</v>
      </c>
    </row>
    <row r="35" spans="1:23" ht="30" customHeight="1" x14ac:dyDescent="0.3">
      <c r="A35" s="65">
        <v>31</v>
      </c>
      <c r="B35" s="60" t="str">
        <f t="shared" si="1"/>
        <v>BH3564</v>
      </c>
      <c r="C35" s="50" t="str">
        <f t="shared" si="2"/>
        <v>Ashthawan</v>
      </c>
      <c r="D35" s="50" t="str">
        <f t="shared" si="3"/>
        <v>FN25-26-03466</v>
      </c>
      <c r="E35" s="66">
        <v>46092</v>
      </c>
      <c r="F35" s="50" t="str">
        <f t="shared" si="4"/>
        <v>Manoj kumar</v>
      </c>
      <c r="G35" s="50" t="str">
        <f t="shared" si="5"/>
        <v>SF0084174</v>
      </c>
      <c r="H35" s="50" t="str">
        <f t="shared" si="6"/>
        <v>Senior Credit Assistant</v>
      </c>
      <c r="I35" s="49" t="s">
        <v>285</v>
      </c>
      <c r="J35" s="49" t="s">
        <v>288</v>
      </c>
      <c r="K35" s="49" t="s">
        <v>306</v>
      </c>
      <c r="L35" s="11">
        <v>355572417</v>
      </c>
      <c r="M35" s="67" t="s">
        <v>350</v>
      </c>
      <c r="N35" s="49">
        <v>42000</v>
      </c>
      <c r="O35" s="49">
        <v>2240</v>
      </c>
      <c r="P35" s="67" t="s">
        <v>132</v>
      </c>
      <c r="Q35" s="67">
        <v>45708</v>
      </c>
      <c r="R35" s="49">
        <v>2240</v>
      </c>
      <c r="S35" s="49">
        <v>0</v>
      </c>
      <c r="T35" s="49">
        <v>0</v>
      </c>
      <c r="U35" s="68">
        <f t="shared" si="0"/>
        <v>2240</v>
      </c>
      <c r="V35" s="42" t="s">
        <v>194</v>
      </c>
      <c r="W35" s="69" t="s">
        <v>467</v>
      </c>
    </row>
    <row r="36" spans="1:23" ht="30" customHeight="1" x14ac:dyDescent="0.3">
      <c r="A36" s="65">
        <v>32</v>
      </c>
      <c r="B36" s="60" t="str">
        <f t="shared" si="1"/>
        <v>BH3564</v>
      </c>
      <c r="C36" s="50" t="str">
        <f t="shared" si="2"/>
        <v>Ashthawan</v>
      </c>
      <c r="D36" s="50" t="str">
        <f t="shared" si="3"/>
        <v>FN25-26-03466</v>
      </c>
      <c r="E36" s="66">
        <v>46092</v>
      </c>
      <c r="F36" s="50" t="str">
        <f t="shared" si="4"/>
        <v>Manoj kumar</v>
      </c>
      <c r="G36" s="50" t="str">
        <f t="shared" si="5"/>
        <v>SF0084174</v>
      </c>
      <c r="H36" s="50" t="str">
        <f t="shared" si="6"/>
        <v>Senior Credit Assistant</v>
      </c>
      <c r="I36" s="49" t="s">
        <v>285</v>
      </c>
      <c r="J36" s="49" t="s">
        <v>288</v>
      </c>
      <c r="K36" s="49" t="s">
        <v>306</v>
      </c>
      <c r="L36" s="11">
        <v>355572417</v>
      </c>
      <c r="M36" s="67" t="s">
        <v>350</v>
      </c>
      <c r="N36" s="49">
        <v>42000</v>
      </c>
      <c r="O36" s="49">
        <v>2240</v>
      </c>
      <c r="P36" s="67" t="s">
        <v>132</v>
      </c>
      <c r="Q36" s="67">
        <v>45736</v>
      </c>
      <c r="R36" s="49">
        <v>2240</v>
      </c>
      <c r="S36" s="49">
        <v>0</v>
      </c>
      <c r="T36" s="49">
        <v>0</v>
      </c>
      <c r="U36" s="68">
        <f t="shared" si="0"/>
        <v>2240</v>
      </c>
      <c r="V36" s="42" t="s">
        <v>194</v>
      </c>
      <c r="W36" s="69" t="s">
        <v>468</v>
      </c>
    </row>
    <row r="37" spans="1:23" ht="30" customHeight="1" x14ac:dyDescent="0.3">
      <c r="A37" s="65">
        <v>33</v>
      </c>
      <c r="B37" s="60" t="str">
        <f t="shared" si="1"/>
        <v>BH3564</v>
      </c>
      <c r="C37" s="50" t="str">
        <f t="shared" si="2"/>
        <v>Ashthawan</v>
      </c>
      <c r="D37" s="50" t="str">
        <f t="shared" si="3"/>
        <v>FN25-26-03466</v>
      </c>
      <c r="E37" s="66">
        <v>46092</v>
      </c>
      <c r="F37" s="50" t="str">
        <f t="shared" si="4"/>
        <v>Manoj kumar</v>
      </c>
      <c r="G37" s="50" t="str">
        <f t="shared" si="5"/>
        <v>SF0084174</v>
      </c>
      <c r="H37" s="50" t="str">
        <f t="shared" si="6"/>
        <v>Senior Credit Assistant</v>
      </c>
      <c r="I37" s="49" t="s">
        <v>285</v>
      </c>
      <c r="J37" s="49" t="s">
        <v>288</v>
      </c>
      <c r="K37" s="49" t="s">
        <v>306</v>
      </c>
      <c r="L37" s="11">
        <v>355572417</v>
      </c>
      <c r="M37" s="67" t="s">
        <v>350</v>
      </c>
      <c r="N37" s="49">
        <v>42000</v>
      </c>
      <c r="O37" s="49">
        <v>2240</v>
      </c>
      <c r="P37" s="67" t="s">
        <v>132</v>
      </c>
      <c r="Q37" s="67">
        <v>45762</v>
      </c>
      <c r="R37" s="49">
        <v>2240</v>
      </c>
      <c r="S37" s="49">
        <v>0</v>
      </c>
      <c r="T37" s="49">
        <v>0</v>
      </c>
      <c r="U37" s="68">
        <f t="shared" si="0"/>
        <v>2240</v>
      </c>
      <c r="V37" s="42" t="s">
        <v>195</v>
      </c>
      <c r="W37" s="69" t="s">
        <v>472</v>
      </c>
    </row>
    <row r="38" spans="1:23" ht="30" customHeight="1" x14ac:dyDescent="0.3">
      <c r="A38" s="65">
        <v>34</v>
      </c>
      <c r="B38" s="60" t="str">
        <f t="shared" si="1"/>
        <v>BH3564</v>
      </c>
      <c r="C38" s="50" t="str">
        <f t="shared" si="2"/>
        <v>Ashthawan</v>
      </c>
      <c r="D38" s="50" t="str">
        <f t="shared" si="3"/>
        <v>FN25-26-03466</v>
      </c>
      <c r="E38" s="66">
        <v>46092</v>
      </c>
      <c r="F38" s="50" t="str">
        <f t="shared" si="4"/>
        <v>Manoj kumar</v>
      </c>
      <c r="G38" s="50" t="str">
        <f t="shared" si="5"/>
        <v>SF0084174</v>
      </c>
      <c r="H38" s="50" t="str">
        <f t="shared" si="6"/>
        <v>Senior Credit Assistant</v>
      </c>
      <c r="I38" s="49" t="s">
        <v>285</v>
      </c>
      <c r="J38" s="49" t="s">
        <v>288</v>
      </c>
      <c r="K38" s="49" t="s">
        <v>306</v>
      </c>
      <c r="L38" s="11">
        <v>355572417</v>
      </c>
      <c r="M38" s="67" t="s">
        <v>350</v>
      </c>
      <c r="N38" s="49">
        <v>42000</v>
      </c>
      <c r="O38" s="49">
        <v>2240</v>
      </c>
      <c r="P38" s="67" t="s">
        <v>132</v>
      </c>
      <c r="Q38" s="67">
        <v>45817</v>
      </c>
      <c r="R38" s="49">
        <v>8960</v>
      </c>
      <c r="S38" s="49">
        <v>0</v>
      </c>
      <c r="T38" s="49">
        <v>0</v>
      </c>
      <c r="U38" s="68">
        <f t="shared" si="0"/>
        <v>8960</v>
      </c>
      <c r="V38" s="42" t="s">
        <v>195</v>
      </c>
      <c r="W38" s="69" t="s">
        <v>471</v>
      </c>
    </row>
    <row r="39" spans="1:23" ht="30" customHeight="1" x14ac:dyDescent="0.3">
      <c r="A39" s="65">
        <v>35</v>
      </c>
      <c r="B39" s="60" t="str">
        <f t="shared" si="1"/>
        <v>BH3564</v>
      </c>
      <c r="C39" s="50" t="str">
        <f t="shared" si="2"/>
        <v>Ashthawan</v>
      </c>
      <c r="D39" s="50" t="str">
        <f t="shared" si="3"/>
        <v>FN25-26-03466</v>
      </c>
      <c r="E39" s="66">
        <v>46093</v>
      </c>
      <c r="F39" s="50" t="str">
        <f t="shared" si="4"/>
        <v>Manoj kumar</v>
      </c>
      <c r="G39" s="50" t="str">
        <f t="shared" si="5"/>
        <v>SF0084174</v>
      </c>
      <c r="H39" s="50" t="str">
        <f t="shared" si="6"/>
        <v>Senior Credit Assistant</v>
      </c>
      <c r="I39" s="49" t="s">
        <v>269</v>
      </c>
      <c r="J39" s="49" t="s">
        <v>290</v>
      </c>
      <c r="K39" s="49" t="s">
        <v>307</v>
      </c>
      <c r="L39" s="11">
        <v>355620654</v>
      </c>
      <c r="M39" s="67" t="s">
        <v>356</v>
      </c>
      <c r="N39" s="49">
        <v>80000</v>
      </c>
      <c r="O39" s="49">
        <v>4270</v>
      </c>
      <c r="P39" s="67" t="s">
        <v>132</v>
      </c>
      <c r="Q39" s="67">
        <v>45750</v>
      </c>
      <c r="R39" s="49">
        <v>4270</v>
      </c>
      <c r="S39" s="49">
        <v>0</v>
      </c>
      <c r="T39" s="49">
        <v>0</v>
      </c>
      <c r="U39" s="68">
        <f t="shared" si="0"/>
        <v>4270</v>
      </c>
      <c r="V39" s="42" t="s">
        <v>194</v>
      </c>
      <c r="W39" s="69" t="s">
        <v>443</v>
      </c>
    </row>
    <row r="40" spans="1:23" ht="30" customHeight="1" x14ac:dyDescent="0.3">
      <c r="A40" s="65">
        <v>36</v>
      </c>
      <c r="B40" s="60" t="str">
        <f t="shared" si="1"/>
        <v>BH3564</v>
      </c>
      <c r="C40" s="50" t="str">
        <f t="shared" si="2"/>
        <v>Ashthawan</v>
      </c>
      <c r="D40" s="50" t="str">
        <f t="shared" si="3"/>
        <v>FN25-26-03466</v>
      </c>
      <c r="E40" s="66">
        <v>46093</v>
      </c>
      <c r="F40" s="50" t="str">
        <f t="shared" si="4"/>
        <v>Manoj kumar</v>
      </c>
      <c r="G40" s="50" t="str">
        <f t="shared" si="5"/>
        <v>SF0084174</v>
      </c>
      <c r="H40" s="50" t="str">
        <f t="shared" si="6"/>
        <v>Senior Credit Assistant</v>
      </c>
      <c r="I40" s="49" t="s">
        <v>269</v>
      </c>
      <c r="J40" s="49" t="s">
        <v>291</v>
      </c>
      <c r="K40" s="49" t="s">
        <v>308</v>
      </c>
      <c r="L40" s="11">
        <v>356763469</v>
      </c>
      <c r="M40" s="67" t="s">
        <v>362</v>
      </c>
      <c r="N40" s="49">
        <v>72000</v>
      </c>
      <c r="O40" s="49">
        <v>3840</v>
      </c>
      <c r="P40" s="67" t="s">
        <v>132</v>
      </c>
      <c r="Q40" s="67">
        <v>45568</v>
      </c>
      <c r="R40" s="49">
        <v>3840</v>
      </c>
      <c r="S40" s="49">
        <v>0</v>
      </c>
      <c r="T40" s="49">
        <v>0</v>
      </c>
      <c r="U40" s="68">
        <f t="shared" si="0"/>
        <v>3840</v>
      </c>
      <c r="V40" s="42" t="s">
        <v>194</v>
      </c>
      <c r="W40" s="69" t="s">
        <v>475</v>
      </c>
    </row>
    <row r="41" spans="1:23" ht="30" customHeight="1" x14ac:dyDescent="0.3">
      <c r="A41" s="65">
        <v>37</v>
      </c>
      <c r="B41" s="60" t="str">
        <f t="shared" si="1"/>
        <v>BH3564</v>
      </c>
      <c r="C41" s="50" t="str">
        <f t="shared" si="2"/>
        <v>Ashthawan</v>
      </c>
      <c r="D41" s="50" t="str">
        <f t="shared" si="3"/>
        <v>FN25-26-03466</v>
      </c>
      <c r="E41" s="66">
        <v>46093</v>
      </c>
      <c r="F41" s="50" t="str">
        <f t="shared" si="4"/>
        <v>Manoj kumar</v>
      </c>
      <c r="G41" s="50" t="str">
        <f t="shared" si="5"/>
        <v>SF0084174</v>
      </c>
      <c r="H41" s="50" t="str">
        <f t="shared" si="6"/>
        <v>Senior Credit Assistant</v>
      </c>
      <c r="I41" s="49" t="s">
        <v>269</v>
      </c>
      <c r="J41" s="49" t="s">
        <v>291</v>
      </c>
      <c r="K41" s="49" t="s">
        <v>308</v>
      </c>
      <c r="L41" s="11">
        <v>356763469</v>
      </c>
      <c r="M41" s="67" t="s">
        <v>362</v>
      </c>
      <c r="N41" s="49">
        <v>72000</v>
      </c>
      <c r="O41" s="49">
        <v>3840</v>
      </c>
      <c r="P41" s="67" t="s">
        <v>132</v>
      </c>
      <c r="Q41" s="67">
        <v>45603</v>
      </c>
      <c r="R41" s="49">
        <v>3840</v>
      </c>
      <c r="S41" s="49">
        <v>0</v>
      </c>
      <c r="T41" s="49">
        <v>0</v>
      </c>
      <c r="U41" s="68">
        <f t="shared" si="0"/>
        <v>3840</v>
      </c>
      <c r="V41" s="42" t="s">
        <v>194</v>
      </c>
      <c r="W41" s="69" t="s">
        <v>474</v>
      </c>
    </row>
    <row r="42" spans="1:23" ht="30" customHeight="1" x14ac:dyDescent="0.3">
      <c r="A42" s="65">
        <v>38</v>
      </c>
      <c r="B42" s="60" t="str">
        <f t="shared" si="1"/>
        <v>BH3564</v>
      </c>
      <c r="C42" s="50" t="str">
        <f t="shared" si="2"/>
        <v>Ashthawan</v>
      </c>
      <c r="D42" s="50" t="str">
        <f t="shared" si="3"/>
        <v>FN25-26-03466</v>
      </c>
      <c r="E42" s="66">
        <v>46093</v>
      </c>
      <c r="F42" s="50" t="str">
        <f t="shared" si="4"/>
        <v>Manoj kumar</v>
      </c>
      <c r="G42" s="50" t="str">
        <f t="shared" si="5"/>
        <v>SF0084174</v>
      </c>
      <c r="H42" s="50" t="str">
        <f t="shared" si="6"/>
        <v>Senior Credit Assistant</v>
      </c>
      <c r="I42" s="49" t="s">
        <v>269</v>
      </c>
      <c r="J42" s="49" t="s">
        <v>291</v>
      </c>
      <c r="K42" s="49" t="s">
        <v>308</v>
      </c>
      <c r="L42" s="11">
        <v>356763469</v>
      </c>
      <c r="M42" s="67" t="s">
        <v>362</v>
      </c>
      <c r="N42" s="49">
        <v>72000</v>
      </c>
      <c r="O42" s="49">
        <v>3840</v>
      </c>
      <c r="P42" s="67" t="s">
        <v>132</v>
      </c>
      <c r="Q42" s="67">
        <v>45659</v>
      </c>
      <c r="R42" s="49">
        <v>3840</v>
      </c>
      <c r="S42" s="49">
        <v>0</v>
      </c>
      <c r="T42" s="49">
        <v>0</v>
      </c>
      <c r="U42" s="68">
        <f t="shared" si="0"/>
        <v>3840</v>
      </c>
      <c r="V42" s="42" t="s">
        <v>194</v>
      </c>
      <c r="W42" s="69" t="s">
        <v>473</v>
      </c>
    </row>
    <row r="43" spans="1:23" ht="30" customHeight="1" x14ac:dyDescent="0.3">
      <c r="A43" s="65">
        <v>39</v>
      </c>
      <c r="B43" s="60" t="str">
        <f t="shared" si="1"/>
        <v>BH3564</v>
      </c>
      <c r="C43" s="50" t="str">
        <f t="shared" si="2"/>
        <v>Ashthawan</v>
      </c>
      <c r="D43" s="50" t="str">
        <f t="shared" si="3"/>
        <v>FN25-26-03466</v>
      </c>
      <c r="E43" s="66">
        <v>46093</v>
      </c>
      <c r="F43" s="50" t="str">
        <f t="shared" si="4"/>
        <v>Manoj kumar</v>
      </c>
      <c r="G43" s="50" t="str">
        <f t="shared" si="5"/>
        <v>SF0084174</v>
      </c>
      <c r="H43" s="50" t="str">
        <f t="shared" si="6"/>
        <v>Senior Credit Assistant</v>
      </c>
      <c r="I43" s="49" t="s">
        <v>269</v>
      </c>
      <c r="J43" s="49" t="s">
        <v>291</v>
      </c>
      <c r="K43" s="49" t="s">
        <v>308</v>
      </c>
      <c r="L43" s="11">
        <v>356763469</v>
      </c>
      <c r="M43" s="67" t="s">
        <v>362</v>
      </c>
      <c r="N43" s="49">
        <v>72000</v>
      </c>
      <c r="O43" s="49">
        <v>3840</v>
      </c>
      <c r="P43" s="67" t="s">
        <v>132</v>
      </c>
      <c r="Q43" s="67">
        <v>45722</v>
      </c>
      <c r="R43" s="49">
        <v>3840</v>
      </c>
      <c r="S43" s="49">
        <v>0</v>
      </c>
      <c r="T43" s="49">
        <v>0</v>
      </c>
      <c r="U43" s="68">
        <f t="shared" si="0"/>
        <v>3840</v>
      </c>
      <c r="V43" s="42" t="s">
        <v>195</v>
      </c>
      <c r="W43" s="69" t="s">
        <v>476</v>
      </c>
    </row>
    <row r="44" spans="1:23" ht="30" customHeight="1" x14ac:dyDescent="0.3">
      <c r="A44" s="65">
        <v>40</v>
      </c>
      <c r="B44" s="60" t="str">
        <f t="shared" si="1"/>
        <v>BH3564</v>
      </c>
      <c r="C44" s="50" t="str">
        <f t="shared" si="2"/>
        <v>Ashthawan</v>
      </c>
      <c r="D44" s="50" t="str">
        <f t="shared" si="3"/>
        <v>FN25-26-03466</v>
      </c>
      <c r="E44" s="66">
        <v>46093</v>
      </c>
      <c r="F44" s="50" t="str">
        <f t="shared" si="4"/>
        <v>Manoj kumar</v>
      </c>
      <c r="G44" s="50" t="str">
        <f t="shared" si="5"/>
        <v>SF0084174</v>
      </c>
      <c r="H44" s="50" t="str">
        <f t="shared" si="6"/>
        <v>Senior Credit Assistant</v>
      </c>
      <c r="I44" s="49" t="s">
        <v>269</v>
      </c>
      <c r="J44" s="49" t="s">
        <v>291</v>
      </c>
      <c r="K44" s="49" t="s">
        <v>308</v>
      </c>
      <c r="L44" s="11">
        <v>356763469</v>
      </c>
      <c r="M44" s="67" t="s">
        <v>362</v>
      </c>
      <c r="N44" s="49">
        <v>72000</v>
      </c>
      <c r="O44" s="49">
        <v>3840</v>
      </c>
      <c r="P44" s="67" t="s">
        <v>132</v>
      </c>
      <c r="Q44" s="67">
        <v>45709</v>
      </c>
      <c r="R44" s="49">
        <v>8040</v>
      </c>
      <c r="S44" s="49">
        <v>0</v>
      </c>
      <c r="T44" s="49">
        <v>0</v>
      </c>
      <c r="U44" s="68">
        <f t="shared" si="0"/>
        <v>8040</v>
      </c>
      <c r="V44" s="42" t="s">
        <v>195</v>
      </c>
      <c r="W44" s="69" t="s">
        <v>477</v>
      </c>
    </row>
    <row r="45" spans="1:23" ht="30" customHeight="1" x14ac:dyDescent="0.3">
      <c r="A45" s="65">
        <v>41</v>
      </c>
      <c r="B45" s="60" t="str">
        <f t="shared" si="1"/>
        <v>BH3564</v>
      </c>
      <c r="C45" s="50" t="str">
        <f t="shared" si="2"/>
        <v>Ashthawan</v>
      </c>
      <c r="D45" s="50" t="str">
        <f t="shared" si="3"/>
        <v>FN25-26-03466</v>
      </c>
      <c r="E45" s="66">
        <v>46093</v>
      </c>
      <c r="F45" s="50" t="str">
        <f t="shared" si="4"/>
        <v>Manoj kumar</v>
      </c>
      <c r="G45" s="50" t="str">
        <f t="shared" si="5"/>
        <v>SF0084174</v>
      </c>
      <c r="H45" s="50" t="str">
        <f t="shared" si="6"/>
        <v>Senior Credit Assistant</v>
      </c>
      <c r="I45" s="49" t="s">
        <v>293</v>
      </c>
      <c r="J45" s="49" t="s">
        <v>295</v>
      </c>
      <c r="K45" s="49" t="s">
        <v>309</v>
      </c>
      <c r="L45" s="11">
        <v>357269579</v>
      </c>
      <c r="M45" s="67" t="s">
        <v>367</v>
      </c>
      <c r="N45" s="49">
        <v>42000</v>
      </c>
      <c r="O45" s="49">
        <v>2240</v>
      </c>
      <c r="P45" s="67" t="s">
        <v>132</v>
      </c>
      <c r="Q45" s="67">
        <v>45810</v>
      </c>
      <c r="R45" s="49">
        <v>2240</v>
      </c>
      <c r="S45" s="49">
        <v>0</v>
      </c>
      <c r="T45" s="49">
        <v>0</v>
      </c>
      <c r="U45" s="68">
        <f t="shared" si="0"/>
        <v>2240</v>
      </c>
      <c r="V45" s="42" t="s">
        <v>194</v>
      </c>
      <c r="W45" s="69" t="s">
        <v>445</v>
      </c>
    </row>
    <row r="46" spans="1:23" ht="30" customHeight="1" x14ac:dyDescent="0.3">
      <c r="A46" s="65">
        <v>42</v>
      </c>
      <c r="B46" s="60" t="str">
        <f t="shared" si="1"/>
        <v>BH3564</v>
      </c>
      <c r="C46" s="50" t="str">
        <f t="shared" si="2"/>
        <v>Ashthawan</v>
      </c>
      <c r="D46" s="50" t="str">
        <f t="shared" si="3"/>
        <v>FN25-26-03466</v>
      </c>
      <c r="E46" s="66">
        <v>46093</v>
      </c>
      <c r="F46" s="50" t="str">
        <f t="shared" si="4"/>
        <v>Manoj kumar</v>
      </c>
      <c r="G46" s="50" t="str">
        <f t="shared" si="5"/>
        <v>SF0084174</v>
      </c>
      <c r="H46" s="50" t="str">
        <f t="shared" si="6"/>
        <v>Senior Credit Assistant</v>
      </c>
      <c r="I46" s="49" t="s">
        <v>643</v>
      </c>
      <c r="J46" s="49" t="s">
        <v>645</v>
      </c>
      <c r="K46" s="49" t="s">
        <v>646</v>
      </c>
      <c r="L46" s="11">
        <v>355574280</v>
      </c>
      <c r="M46" s="67" t="s">
        <v>647</v>
      </c>
      <c r="N46" s="49">
        <v>42000</v>
      </c>
      <c r="O46" s="49">
        <v>2240</v>
      </c>
      <c r="P46" s="67" t="s">
        <v>132</v>
      </c>
      <c r="Q46" s="67">
        <v>45569</v>
      </c>
      <c r="R46" s="49">
        <v>2240</v>
      </c>
      <c r="S46" s="49">
        <v>0</v>
      </c>
      <c r="T46" s="49">
        <v>0</v>
      </c>
      <c r="U46" s="68">
        <f t="shared" si="0"/>
        <v>2240</v>
      </c>
      <c r="V46" s="42" t="s">
        <v>194</v>
      </c>
      <c r="W46" s="69" t="s">
        <v>652</v>
      </c>
    </row>
    <row r="47" spans="1:23" ht="30" customHeight="1" x14ac:dyDescent="0.3">
      <c r="A47" s="65">
        <v>43</v>
      </c>
      <c r="B47" s="60" t="str">
        <f t="shared" si="1"/>
        <v>BH3564</v>
      </c>
      <c r="C47" s="50" t="str">
        <f t="shared" si="2"/>
        <v>Ashthawan</v>
      </c>
      <c r="D47" s="50" t="str">
        <f t="shared" si="3"/>
        <v>FN25-26-03466</v>
      </c>
      <c r="E47" s="66">
        <v>46093</v>
      </c>
      <c r="F47" s="50" t="str">
        <f t="shared" si="4"/>
        <v>Manoj kumar</v>
      </c>
      <c r="G47" s="50" t="str">
        <f t="shared" si="5"/>
        <v>SF0084174</v>
      </c>
      <c r="H47" s="50" t="str">
        <f t="shared" si="6"/>
        <v>Senior Credit Assistant</v>
      </c>
      <c r="I47" s="49" t="s">
        <v>643</v>
      </c>
      <c r="J47" s="49" t="s">
        <v>645</v>
      </c>
      <c r="K47" s="49" t="s">
        <v>646</v>
      </c>
      <c r="L47" s="11" t="s">
        <v>671</v>
      </c>
      <c r="M47" s="67" t="s">
        <v>647</v>
      </c>
      <c r="N47" s="49">
        <v>42000</v>
      </c>
      <c r="O47" s="49">
        <v>2240</v>
      </c>
      <c r="P47" s="67" t="s">
        <v>132</v>
      </c>
      <c r="Q47" s="67">
        <v>45661</v>
      </c>
      <c r="R47" s="49">
        <v>2240</v>
      </c>
      <c r="S47" s="49">
        <v>0</v>
      </c>
      <c r="T47" s="49">
        <v>0</v>
      </c>
      <c r="U47" s="68">
        <f t="shared" si="0"/>
        <v>2240</v>
      </c>
      <c r="V47" s="42" t="s">
        <v>194</v>
      </c>
      <c r="W47" s="69" t="s">
        <v>653</v>
      </c>
    </row>
    <row r="48" spans="1:23" ht="30" customHeight="1" x14ac:dyDescent="0.3">
      <c r="A48" s="65">
        <v>44</v>
      </c>
      <c r="B48" s="60" t="str">
        <f t="shared" si="1"/>
        <v>BH3564</v>
      </c>
      <c r="C48" s="50" t="str">
        <f t="shared" si="2"/>
        <v>Ashthawan</v>
      </c>
      <c r="D48" s="50" t="str">
        <f t="shared" si="3"/>
        <v>FN25-26-03466</v>
      </c>
      <c r="E48" s="66">
        <v>46093</v>
      </c>
      <c r="F48" s="50" t="str">
        <f t="shared" si="4"/>
        <v>Manoj kumar</v>
      </c>
      <c r="G48" s="50" t="str">
        <f t="shared" si="5"/>
        <v>SF0084174</v>
      </c>
      <c r="H48" s="50" t="str">
        <f t="shared" si="6"/>
        <v>Senior Credit Assistant</v>
      </c>
      <c r="I48" s="49" t="s">
        <v>643</v>
      </c>
      <c r="J48" s="49" t="s">
        <v>645</v>
      </c>
      <c r="K48" s="49" t="s">
        <v>646</v>
      </c>
      <c r="L48" s="11">
        <v>355574280</v>
      </c>
      <c r="M48" s="67" t="s">
        <v>647</v>
      </c>
      <c r="N48" s="49">
        <v>42000</v>
      </c>
      <c r="O48" s="49">
        <v>2240</v>
      </c>
      <c r="P48" s="67" t="s">
        <v>132</v>
      </c>
      <c r="Q48" s="67">
        <v>45754</v>
      </c>
      <c r="R48" s="49">
        <v>2240</v>
      </c>
      <c r="S48" s="49">
        <v>0</v>
      </c>
      <c r="T48" s="49">
        <v>0</v>
      </c>
      <c r="U48" s="68">
        <f t="shared" si="0"/>
        <v>2240</v>
      </c>
      <c r="V48" s="42" t="s">
        <v>195</v>
      </c>
      <c r="W48" s="69" t="s">
        <v>654</v>
      </c>
    </row>
    <row r="49" spans="1:23" ht="30" customHeight="1" x14ac:dyDescent="0.3">
      <c r="A49" s="65">
        <v>45</v>
      </c>
      <c r="B49" s="60" t="str">
        <f t="shared" si="1"/>
        <v>BH3564</v>
      </c>
      <c r="C49" s="50" t="str">
        <f t="shared" si="2"/>
        <v>Ashthawan</v>
      </c>
      <c r="D49" s="50" t="str">
        <f t="shared" si="3"/>
        <v>FN25-26-03466</v>
      </c>
      <c r="E49" s="66">
        <v>46093</v>
      </c>
      <c r="F49" s="50" t="str">
        <f t="shared" si="4"/>
        <v>Manoj kumar</v>
      </c>
      <c r="G49" s="50" t="str">
        <f t="shared" si="5"/>
        <v>SF0084174</v>
      </c>
      <c r="H49" s="50" t="str">
        <f t="shared" si="6"/>
        <v>Senior Credit Assistant</v>
      </c>
      <c r="I49" s="49" t="s">
        <v>643</v>
      </c>
      <c r="J49" s="49" t="s">
        <v>645</v>
      </c>
      <c r="K49" s="49" t="s">
        <v>646</v>
      </c>
      <c r="L49" s="11">
        <v>355574280</v>
      </c>
      <c r="M49" s="67" t="s">
        <v>647</v>
      </c>
      <c r="N49" s="49">
        <v>42000</v>
      </c>
      <c r="O49" s="49">
        <v>2240</v>
      </c>
      <c r="P49" s="67" t="s">
        <v>132</v>
      </c>
      <c r="Q49" s="67">
        <v>45814</v>
      </c>
      <c r="R49" s="49">
        <v>2240</v>
      </c>
      <c r="S49" s="49">
        <v>0</v>
      </c>
      <c r="T49" s="49">
        <v>0</v>
      </c>
      <c r="U49" s="68">
        <f t="shared" si="0"/>
        <v>2240</v>
      </c>
      <c r="V49" s="42" t="s">
        <v>195</v>
      </c>
      <c r="W49" s="69" t="s">
        <v>655</v>
      </c>
    </row>
    <row r="50" spans="1:23" ht="30" customHeight="1" x14ac:dyDescent="0.3">
      <c r="A50" s="65">
        <v>46</v>
      </c>
      <c r="B50" s="60" t="str">
        <f t="shared" si="1"/>
        <v>BH3564</v>
      </c>
      <c r="C50" s="50" t="str">
        <f t="shared" si="2"/>
        <v>Ashthawan</v>
      </c>
      <c r="D50" s="50" t="str">
        <f t="shared" si="3"/>
        <v>FN25-26-03466</v>
      </c>
      <c r="E50" s="66">
        <v>46093</v>
      </c>
      <c r="F50" s="50" t="str">
        <f t="shared" si="4"/>
        <v>Manoj kumar</v>
      </c>
      <c r="G50" s="50" t="str">
        <f t="shared" si="5"/>
        <v>SF0084174</v>
      </c>
      <c r="H50" s="50" t="str">
        <f t="shared" si="6"/>
        <v>Senior Credit Assistant</v>
      </c>
      <c r="I50" s="49" t="s">
        <v>643</v>
      </c>
      <c r="J50" s="49" t="s">
        <v>645</v>
      </c>
      <c r="K50" s="49" t="s">
        <v>646</v>
      </c>
      <c r="L50" s="11">
        <v>355574280</v>
      </c>
      <c r="M50" s="67" t="s">
        <v>647</v>
      </c>
      <c r="N50" s="49">
        <v>42000</v>
      </c>
      <c r="O50" s="49">
        <v>2240</v>
      </c>
      <c r="P50" s="67" t="s">
        <v>132</v>
      </c>
      <c r="Q50" s="67">
        <v>45817</v>
      </c>
      <c r="R50" s="49">
        <v>4480</v>
      </c>
      <c r="S50" s="49">
        <v>0</v>
      </c>
      <c r="T50" s="49">
        <v>0</v>
      </c>
      <c r="U50" s="68">
        <f t="shared" si="0"/>
        <v>4480</v>
      </c>
      <c r="V50" s="42" t="s">
        <v>195</v>
      </c>
      <c r="W50" s="69" t="s">
        <v>656</v>
      </c>
    </row>
    <row r="51" spans="1:23" ht="30" customHeight="1" x14ac:dyDescent="0.3">
      <c r="A51" s="65">
        <v>47</v>
      </c>
      <c r="B51" s="60" t="str">
        <f t="shared" si="1"/>
        <v>BH3564</v>
      </c>
      <c r="C51" s="50" t="str">
        <f t="shared" si="2"/>
        <v>Ashthawan</v>
      </c>
      <c r="D51" s="50" t="str">
        <f t="shared" si="3"/>
        <v>FN25-26-03466</v>
      </c>
      <c r="E51" s="66">
        <v>46093</v>
      </c>
      <c r="F51" s="50" t="str">
        <f t="shared" si="4"/>
        <v>Manoj kumar</v>
      </c>
      <c r="G51" s="50" t="str">
        <f t="shared" si="5"/>
        <v>SF0084174</v>
      </c>
      <c r="H51" s="50" t="str">
        <f t="shared" si="6"/>
        <v>Senior Credit Assistant</v>
      </c>
      <c r="I51" s="49" t="s">
        <v>643</v>
      </c>
      <c r="J51" s="49" t="s">
        <v>658</v>
      </c>
      <c r="K51" s="49" t="s">
        <v>659</v>
      </c>
      <c r="L51" s="11" t="s">
        <v>670</v>
      </c>
      <c r="M51" s="67" t="s">
        <v>660</v>
      </c>
      <c r="N51" s="49">
        <v>42000</v>
      </c>
      <c r="O51" s="49">
        <v>2240</v>
      </c>
      <c r="P51" s="67" t="s">
        <v>132</v>
      </c>
      <c r="Q51" s="67">
        <v>45671</v>
      </c>
      <c r="R51" s="49">
        <v>2240</v>
      </c>
      <c r="S51" s="49">
        <v>0</v>
      </c>
      <c r="T51" s="49">
        <v>0</v>
      </c>
      <c r="U51" s="68">
        <f t="shared" si="0"/>
        <v>2240</v>
      </c>
      <c r="V51" s="42" t="s">
        <v>195</v>
      </c>
      <c r="W51" s="69" t="s">
        <v>667</v>
      </c>
    </row>
    <row r="52" spans="1:23" ht="30" customHeight="1" x14ac:dyDescent="0.3">
      <c r="A52" s="65">
        <v>48</v>
      </c>
      <c r="B52" s="60" t="str">
        <f t="shared" si="1"/>
        <v>BH3564</v>
      </c>
      <c r="C52" s="50" t="str">
        <f t="shared" si="2"/>
        <v>Ashthawan</v>
      </c>
      <c r="D52" s="50" t="str">
        <f t="shared" si="3"/>
        <v>FN25-26-03466</v>
      </c>
      <c r="E52" s="66">
        <v>46093</v>
      </c>
      <c r="F52" s="50" t="str">
        <f t="shared" si="4"/>
        <v>Manoj kumar</v>
      </c>
      <c r="G52" s="50" t="str">
        <f t="shared" si="5"/>
        <v>SF0084174</v>
      </c>
      <c r="H52" s="50" t="str">
        <f t="shared" si="6"/>
        <v>Senior Credit Assistant</v>
      </c>
      <c r="I52" s="49" t="s">
        <v>643</v>
      </c>
      <c r="J52" s="49" t="s">
        <v>658</v>
      </c>
      <c r="K52" s="49" t="s">
        <v>659</v>
      </c>
      <c r="L52" s="11">
        <v>356937182</v>
      </c>
      <c r="M52" s="67" t="s">
        <v>660</v>
      </c>
      <c r="N52" s="49">
        <v>42000</v>
      </c>
      <c r="O52" s="49">
        <v>2240</v>
      </c>
      <c r="P52" s="67" t="s">
        <v>132</v>
      </c>
      <c r="Q52" s="67">
        <v>45723</v>
      </c>
      <c r="R52" s="49">
        <v>2240</v>
      </c>
      <c r="S52" s="49">
        <v>0</v>
      </c>
      <c r="T52" s="49">
        <v>0</v>
      </c>
      <c r="U52" s="68">
        <f t="shared" si="0"/>
        <v>2240</v>
      </c>
      <c r="V52" s="42" t="s">
        <v>195</v>
      </c>
      <c r="W52" s="69" t="s">
        <v>668</v>
      </c>
    </row>
    <row r="53" spans="1:23" ht="30" customHeight="1" x14ac:dyDescent="0.3">
      <c r="A53" s="65">
        <v>49</v>
      </c>
      <c r="B53" s="60" t="str">
        <f t="shared" si="1"/>
        <v>BH3564</v>
      </c>
      <c r="C53" s="50" t="str">
        <f t="shared" si="2"/>
        <v>Ashthawan</v>
      </c>
      <c r="D53" s="50" t="str">
        <f t="shared" si="3"/>
        <v>FN25-26-03466</v>
      </c>
      <c r="E53" s="66">
        <v>46093</v>
      </c>
      <c r="F53" s="50" t="str">
        <f t="shared" si="4"/>
        <v>Manoj kumar</v>
      </c>
      <c r="G53" s="50" t="str">
        <f t="shared" si="5"/>
        <v>SF0084174</v>
      </c>
      <c r="H53" s="50" t="str">
        <f t="shared" si="6"/>
        <v>Senior Credit Assistant</v>
      </c>
      <c r="I53" s="49" t="s">
        <v>643</v>
      </c>
      <c r="J53" s="49" t="s">
        <v>658</v>
      </c>
      <c r="K53" s="49" t="s">
        <v>659</v>
      </c>
      <c r="L53" s="11">
        <v>356937182</v>
      </c>
      <c r="M53" s="67" t="s">
        <v>660</v>
      </c>
      <c r="N53" s="49">
        <v>42000</v>
      </c>
      <c r="O53" s="49">
        <v>2240</v>
      </c>
      <c r="P53" s="67" t="s">
        <v>132</v>
      </c>
      <c r="Q53" s="67">
        <v>45756</v>
      </c>
      <c r="R53" s="49">
        <v>2240</v>
      </c>
      <c r="S53" s="49">
        <v>0</v>
      </c>
      <c r="T53" s="49">
        <v>0</v>
      </c>
      <c r="U53" s="68">
        <f t="shared" si="0"/>
        <v>2240</v>
      </c>
      <c r="V53" s="42" t="s">
        <v>195</v>
      </c>
      <c r="W53" s="69" t="s">
        <v>669</v>
      </c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13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Normal="100" workbookViewId="0">
      <pane ySplit="4" topLeftCell="A5" activePane="bottomLeft" state="frozen"/>
      <selection pane="bottomLeft" activeCell="BH5" sqref="BH5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9.632812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617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618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619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229</v>
      </c>
      <c r="BH3" s="115" t="s">
        <v>231</v>
      </c>
      <c r="BI3" s="102"/>
      <c r="BJ3" s="102"/>
      <c r="BK3" s="102"/>
      <c r="BL3" s="103"/>
      <c r="BM3" s="104"/>
      <c r="BN3" s="102"/>
      <c r="BO3" s="102"/>
      <c r="BP3" s="102"/>
      <c r="BQ3" s="115" t="s">
        <v>229</v>
      </c>
      <c r="BR3" s="115" t="s">
        <v>231</v>
      </c>
    </row>
    <row r="4" spans="1:70" ht="39" x14ac:dyDescent="0.35">
      <c r="A4" s="109" t="s">
        <v>216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217</v>
      </c>
      <c r="I4" s="109" t="s">
        <v>21</v>
      </c>
      <c r="J4" s="109" t="s">
        <v>218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219</v>
      </c>
      <c r="T4" s="109" t="s">
        <v>220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221</v>
      </c>
      <c r="AG4" s="109" t="s">
        <v>222</v>
      </c>
      <c r="AH4" s="109" t="s">
        <v>223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224</v>
      </c>
      <c r="AN4" s="109" t="s">
        <v>44</v>
      </c>
      <c r="AO4" s="109" t="s">
        <v>45</v>
      </c>
      <c r="AP4" s="109" t="s">
        <v>225</v>
      </c>
      <c r="AQ4" s="109" t="s">
        <v>226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227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228</v>
      </c>
      <c r="BG4" s="55" t="s">
        <v>129</v>
      </c>
      <c r="BH4" s="12" t="s">
        <v>239</v>
      </c>
      <c r="BI4" s="12" t="s">
        <v>240</v>
      </c>
      <c r="BJ4" s="12" t="s">
        <v>241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5">
      <c r="A5" s="95">
        <v>1</v>
      </c>
      <c r="B5" s="128" t="s">
        <v>245</v>
      </c>
      <c r="C5" s="128" t="s">
        <v>246</v>
      </c>
      <c r="D5" s="128" t="s">
        <v>247</v>
      </c>
      <c r="E5" s="128" t="s">
        <v>247</v>
      </c>
      <c r="F5" s="128" t="s">
        <v>247</v>
      </c>
      <c r="G5" s="128" t="s">
        <v>248</v>
      </c>
      <c r="H5" s="128" t="s">
        <v>249</v>
      </c>
      <c r="I5" s="128">
        <v>16998</v>
      </c>
      <c r="J5" s="128" t="s">
        <v>250</v>
      </c>
      <c r="K5" s="128">
        <v>16998</v>
      </c>
      <c r="L5" s="128" t="s">
        <v>251</v>
      </c>
      <c r="M5" s="128" t="s">
        <v>252</v>
      </c>
      <c r="N5" s="128">
        <v>24398</v>
      </c>
      <c r="O5" s="128" t="s">
        <v>253</v>
      </c>
      <c r="P5" s="128">
        <v>39491</v>
      </c>
      <c r="Q5" s="128" t="s">
        <v>254</v>
      </c>
      <c r="R5" s="128" t="s">
        <v>255</v>
      </c>
      <c r="S5" s="128" t="s">
        <v>256</v>
      </c>
      <c r="T5" s="128" t="s">
        <v>256</v>
      </c>
      <c r="U5" s="128" t="s">
        <v>257</v>
      </c>
      <c r="V5" s="128" t="s">
        <v>258</v>
      </c>
      <c r="W5" s="128">
        <v>541</v>
      </c>
      <c r="X5" s="128" t="s">
        <v>259</v>
      </c>
      <c r="Y5" s="128">
        <v>352828486</v>
      </c>
      <c r="Z5" s="132" t="s">
        <v>299</v>
      </c>
      <c r="AA5" s="128" t="s">
        <v>311</v>
      </c>
      <c r="AB5" s="129">
        <v>42000</v>
      </c>
      <c r="AC5" s="128" t="s">
        <v>312</v>
      </c>
      <c r="AD5" s="128">
        <v>24</v>
      </c>
      <c r="AE5" s="128" t="s">
        <v>313</v>
      </c>
      <c r="AF5" s="128" t="s">
        <v>314</v>
      </c>
      <c r="AG5" s="128" t="s">
        <v>315</v>
      </c>
      <c r="AH5" s="128" t="s">
        <v>316</v>
      </c>
      <c r="AI5" s="128" t="s">
        <v>317</v>
      </c>
      <c r="AJ5" s="129">
        <v>2240</v>
      </c>
      <c r="AK5" s="129">
        <v>2240</v>
      </c>
      <c r="AL5" s="128" t="s">
        <v>318</v>
      </c>
      <c r="AM5" s="129">
        <v>36362.1</v>
      </c>
      <c r="AN5" s="129">
        <v>12917.9</v>
      </c>
      <c r="AO5" s="129">
        <v>49280</v>
      </c>
      <c r="AP5" s="129">
        <v>5637.9</v>
      </c>
      <c r="AQ5" s="129">
        <v>175.36</v>
      </c>
      <c r="AR5" s="129">
        <v>5813.26</v>
      </c>
      <c r="AS5" s="129">
        <v>5637.9</v>
      </c>
      <c r="AT5" s="129">
        <v>175.36</v>
      </c>
      <c r="AU5" s="129">
        <v>5813.26</v>
      </c>
      <c r="AV5" s="128">
        <v>29</v>
      </c>
      <c r="AW5" s="128">
        <v>186</v>
      </c>
      <c r="AX5" s="95"/>
      <c r="AY5" s="127"/>
      <c r="AZ5" s="95"/>
      <c r="BA5" s="95"/>
      <c r="BB5" s="128" t="s">
        <v>379</v>
      </c>
      <c r="BC5" s="95"/>
      <c r="BD5" s="128" t="s">
        <v>380</v>
      </c>
      <c r="BE5" s="129">
        <v>42000</v>
      </c>
      <c r="BF5" s="128" t="s">
        <v>256</v>
      </c>
      <c r="BG5" s="128" t="s">
        <v>383</v>
      </c>
      <c r="BH5" s="123" t="s">
        <v>434</v>
      </c>
      <c r="BI5" s="95" t="s">
        <v>104</v>
      </c>
      <c r="BJ5" s="97">
        <v>46092</v>
      </c>
      <c r="BK5" s="95"/>
      <c r="BL5" s="95" t="s">
        <v>108</v>
      </c>
      <c r="BM5" s="98" t="s">
        <v>113</v>
      </c>
      <c r="BN5" s="99" t="s">
        <v>193</v>
      </c>
      <c r="BO5" s="95" t="s">
        <v>233</v>
      </c>
      <c r="BP5" s="122">
        <v>2240</v>
      </c>
      <c r="BQ5" s="42" t="s">
        <v>195</v>
      </c>
      <c r="BR5" s="131" t="s">
        <v>438</v>
      </c>
    </row>
    <row r="6" spans="1:70" ht="30" customHeight="1" x14ac:dyDescent="0.35">
      <c r="A6" s="95">
        <v>2</v>
      </c>
      <c r="B6" s="128" t="s">
        <v>245</v>
      </c>
      <c r="C6" s="128" t="s">
        <v>246</v>
      </c>
      <c r="D6" s="128" t="s">
        <v>247</v>
      </c>
      <c r="E6" s="128" t="s">
        <v>247</v>
      </c>
      <c r="F6" s="128" t="s">
        <v>247</v>
      </c>
      <c r="G6" s="128" t="s">
        <v>248</v>
      </c>
      <c r="H6" s="128" t="s">
        <v>249</v>
      </c>
      <c r="I6" s="128">
        <v>209883</v>
      </c>
      <c r="J6" s="128" t="s">
        <v>260</v>
      </c>
      <c r="K6" s="128">
        <v>209883</v>
      </c>
      <c r="L6" s="128" t="s">
        <v>261</v>
      </c>
      <c r="M6" s="128" t="s">
        <v>262</v>
      </c>
      <c r="N6" s="128">
        <v>475268</v>
      </c>
      <c r="O6" s="128" t="s">
        <v>263</v>
      </c>
      <c r="P6" s="128">
        <v>740379</v>
      </c>
      <c r="Q6" s="128" t="s">
        <v>264</v>
      </c>
      <c r="R6" s="128" t="s">
        <v>255</v>
      </c>
      <c r="S6" s="128" t="s">
        <v>265</v>
      </c>
      <c r="T6" s="128" t="s">
        <v>265</v>
      </c>
      <c r="U6" s="128" t="s">
        <v>266</v>
      </c>
      <c r="V6" s="128" t="s">
        <v>258</v>
      </c>
      <c r="W6" s="128">
        <v>541</v>
      </c>
      <c r="X6" s="128" t="s">
        <v>267</v>
      </c>
      <c r="Y6" s="128">
        <v>354561850</v>
      </c>
      <c r="Z6" s="132" t="s">
        <v>300</v>
      </c>
      <c r="AA6" s="128" t="s">
        <v>319</v>
      </c>
      <c r="AB6" s="129">
        <v>42000</v>
      </c>
      <c r="AC6" s="128" t="s">
        <v>320</v>
      </c>
      <c r="AD6" s="128">
        <v>24</v>
      </c>
      <c r="AE6" s="128" t="s">
        <v>313</v>
      </c>
      <c r="AF6" s="128" t="s">
        <v>321</v>
      </c>
      <c r="AG6" s="128" t="s">
        <v>322</v>
      </c>
      <c r="AH6" s="128" t="s">
        <v>316</v>
      </c>
      <c r="AI6" s="128" t="s">
        <v>323</v>
      </c>
      <c r="AJ6" s="129">
        <v>2240</v>
      </c>
      <c r="AK6" s="129">
        <v>2240</v>
      </c>
      <c r="AL6" s="128" t="s">
        <v>324</v>
      </c>
      <c r="AM6" s="129">
        <v>16885.580000000002</v>
      </c>
      <c r="AN6" s="129">
        <v>7754.42</v>
      </c>
      <c r="AO6" s="129">
        <v>24640</v>
      </c>
      <c r="AP6" s="129">
        <v>25114.42</v>
      </c>
      <c r="AQ6" s="129">
        <v>3784.58</v>
      </c>
      <c r="AR6" s="129">
        <v>28899</v>
      </c>
      <c r="AS6" s="129">
        <v>25114.42</v>
      </c>
      <c r="AT6" s="129">
        <v>3784.58</v>
      </c>
      <c r="AU6" s="129">
        <v>28899</v>
      </c>
      <c r="AV6" s="128">
        <v>26</v>
      </c>
      <c r="AW6" s="128">
        <v>431</v>
      </c>
      <c r="AX6" s="95"/>
      <c r="AY6" s="95"/>
      <c r="AZ6" s="95"/>
      <c r="BA6" s="95"/>
      <c r="BB6" s="128" t="s">
        <v>379</v>
      </c>
      <c r="BC6" s="95"/>
      <c r="BD6" s="128" t="s">
        <v>381</v>
      </c>
      <c r="BE6" s="129">
        <v>42000</v>
      </c>
      <c r="BF6" s="128" t="s">
        <v>265</v>
      </c>
      <c r="BG6" s="128" t="s">
        <v>384</v>
      </c>
      <c r="BH6" s="123" t="s">
        <v>434</v>
      </c>
      <c r="BI6" s="95" t="s">
        <v>104</v>
      </c>
      <c r="BJ6" s="97">
        <v>46092</v>
      </c>
      <c r="BK6" s="95"/>
      <c r="BL6" s="95" t="s">
        <v>108</v>
      </c>
      <c r="BM6" s="98" t="s">
        <v>113</v>
      </c>
      <c r="BN6" s="99" t="s">
        <v>192</v>
      </c>
      <c r="BO6" s="95" t="s">
        <v>233</v>
      </c>
      <c r="BP6" s="123">
        <v>11200</v>
      </c>
      <c r="BQ6" s="42" t="s">
        <v>194</v>
      </c>
      <c r="BR6" s="131" t="s">
        <v>439</v>
      </c>
    </row>
    <row r="7" spans="1:70" ht="30" customHeight="1" x14ac:dyDescent="0.35">
      <c r="A7" s="95">
        <v>3</v>
      </c>
      <c r="B7" s="128" t="s">
        <v>245</v>
      </c>
      <c r="C7" s="128" t="s">
        <v>246</v>
      </c>
      <c r="D7" s="128" t="s">
        <v>247</v>
      </c>
      <c r="E7" s="128" t="s">
        <v>247</v>
      </c>
      <c r="F7" s="128" t="s">
        <v>247</v>
      </c>
      <c r="G7" s="128" t="s">
        <v>248</v>
      </c>
      <c r="H7" s="128" t="s">
        <v>249</v>
      </c>
      <c r="I7" s="128">
        <v>225206</v>
      </c>
      <c r="J7" s="128" t="s">
        <v>268</v>
      </c>
      <c r="K7" s="128">
        <v>225206</v>
      </c>
      <c r="L7" s="128" t="s">
        <v>251</v>
      </c>
      <c r="M7" s="128" t="s">
        <v>252</v>
      </c>
      <c r="N7" s="128">
        <v>24330</v>
      </c>
      <c r="O7" s="128" t="s">
        <v>269</v>
      </c>
      <c r="P7" s="128">
        <v>39343</v>
      </c>
      <c r="Q7" s="128" t="s">
        <v>270</v>
      </c>
      <c r="R7" s="128" t="s">
        <v>255</v>
      </c>
      <c r="S7" s="128" t="s">
        <v>271</v>
      </c>
      <c r="T7" s="128" t="s">
        <v>271</v>
      </c>
      <c r="U7" s="128" t="s">
        <v>272</v>
      </c>
      <c r="V7" s="128" t="s">
        <v>258</v>
      </c>
      <c r="W7" s="128">
        <v>541</v>
      </c>
      <c r="X7" s="128" t="s">
        <v>259</v>
      </c>
      <c r="Y7" s="128">
        <v>354629826</v>
      </c>
      <c r="Z7" s="132" t="s">
        <v>301</v>
      </c>
      <c r="AA7" s="128" t="s">
        <v>325</v>
      </c>
      <c r="AB7" s="129">
        <v>63000</v>
      </c>
      <c r="AC7" s="128" t="s">
        <v>326</v>
      </c>
      <c r="AD7" s="128">
        <v>24</v>
      </c>
      <c r="AE7" s="128" t="s">
        <v>327</v>
      </c>
      <c r="AF7" s="128" t="s">
        <v>328</v>
      </c>
      <c r="AG7" s="128" t="s">
        <v>329</v>
      </c>
      <c r="AH7" s="128" t="s">
        <v>330</v>
      </c>
      <c r="AI7" s="128" t="s">
        <v>331</v>
      </c>
      <c r="AJ7" s="129">
        <v>3360</v>
      </c>
      <c r="AK7" s="129">
        <v>3360</v>
      </c>
      <c r="AL7" s="128" t="s">
        <v>332</v>
      </c>
      <c r="AM7" s="129">
        <v>59696.06</v>
      </c>
      <c r="AN7" s="129">
        <v>17176.939999999999</v>
      </c>
      <c r="AO7" s="129">
        <v>76873</v>
      </c>
      <c r="AP7" s="129">
        <v>3303.94</v>
      </c>
      <c r="AQ7" s="129">
        <v>56.06</v>
      </c>
      <c r="AR7" s="129">
        <v>3360</v>
      </c>
      <c r="AS7" s="129">
        <v>3303.94</v>
      </c>
      <c r="AT7" s="129">
        <v>56.06</v>
      </c>
      <c r="AU7" s="129">
        <v>3360</v>
      </c>
      <c r="AV7" s="128">
        <v>27</v>
      </c>
      <c r="AW7" s="128">
        <v>95</v>
      </c>
      <c r="AX7" s="95"/>
      <c r="AY7" s="95"/>
      <c r="AZ7" s="95"/>
      <c r="BA7" s="95"/>
      <c r="BB7" s="128" t="s">
        <v>379</v>
      </c>
      <c r="BC7" s="95"/>
      <c r="BD7" s="128"/>
      <c r="BE7" s="129">
        <v>0</v>
      </c>
      <c r="BF7" s="128" t="s">
        <v>271</v>
      </c>
      <c r="BG7" s="128" t="s">
        <v>385</v>
      </c>
      <c r="BH7" s="123" t="s">
        <v>434</v>
      </c>
      <c r="BI7" s="95" t="s">
        <v>104</v>
      </c>
      <c r="BJ7" s="97">
        <v>46092</v>
      </c>
      <c r="BK7" s="95"/>
      <c r="BL7" s="95" t="s">
        <v>108</v>
      </c>
      <c r="BM7" s="98" t="s">
        <v>113</v>
      </c>
      <c r="BN7" s="99" t="s">
        <v>192</v>
      </c>
      <c r="BO7" s="95" t="s">
        <v>233</v>
      </c>
      <c r="BP7" s="123">
        <v>3360</v>
      </c>
      <c r="BQ7" s="42" t="s">
        <v>194</v>
      </c>
      <c r="BR7" s="131" t="s">
        <v>450</v>
      </c>
    </row>
    <row r="8" spans="1:70" ht="30" customHeight="1" x14ac:dyDescent="0.35">
      <c r="A8" s="98">
        <v>4</v>
      </c>
      <c r="B8" s="132" t="s">
        <v>245</v>
      </c>
      <c r="C8" s="132" t="s">
        <v>246</v>
      </c>
      <c r="D8" s="132" t="s">
        <v>247</v>
      </c>
      <c r="E8" s="132" t="s">
        <v>247</v>
      </c>
      <c r="F8" s="132" t="s">
        <v>247</v>
      </c>
      <c r="G8" s="132" t="s">
        <v>248</v>
      </c>
      <c r="H8" s="132" t="s">
        <v>249</v>
      </c>
      <c r="I8" s="132">
        <v>209883</v>
      </c>
      <c r="J8" s="132" t="s">
        <v>260</v>
      </c>
      <c r="K8" s="132">
        <v>209883</v>
      </c>
      <c r="L8" s="132" t="s">
        <v>261</v>
      </c>
      <c r="M8" s="132" t="s">
        <v>262</v>
      </c>
      <c r="N8" s="132">
        <v>480441</v>
      </c>
      <c r="O8" s="132" t="s">
        <v>273</v>
      </c>
      <c r="P8" s="132">
        <v>755692</v>
      </c>
      <c r="Q8" s="132" t="s">
        <v>274</v>
      </c>
      <c r="R8" s="132" t="s">
        <v>255</v>
      </c>
      <c r="S8" s="132" t="s">
        <v>275</v>
      </c>
      <c r="T8" s="132" t="s">
        <v>275</v>
      </c>
      <c r="U8" s="132" t="s">
        <v>272</v>
      </c>
      <c r="V8" s="132" t="s">
        <v>258</v>
      </c>
      <c r="W8" s="132">
        <v>0</v>
      </c>
      <c r="X8" s="132" t="s">
        <v>267</v>
      </c>
      <c r="Y8" s="132">
        <v>354927724</v>
      </c>
      <c r="Z8" s="132" t="s">
        <v>302</v>
      </c>
      <c r="AA8" s="132" t="s">
        <v>333</v>
      </c>
      <c r="AB8" s="133">
        <v>42000</v>
      </c>
      <c r="AC8" s="132" t="s">
        <v>320</v>
      </c>
      <c r="AD8" s="132">
        <v>24</v>
      </c>
      <c r="AE8" s="132" t="s">
        <v>313</v>
      </c>
      <c r="AF8" s="132" t="s">
        <v>334</v>
      </c>
      <c r="AG8" s="132" t="s">
        <v>335</v>
      </c>
      <c r="AH8" s="132" t="s">
        <v>316</v>
      </c>
      <c r="AI8" s="132" t="s">
        <v>336</v>
      </c>
      <c r="AJ8" s="133">
        <v>2240</v>
      </c>
      <c r="AK8" s="133">
        <v>2240</v>
      </c>
      <c r="AL8" s="132" t="s">
        <v>318</v>
      </c>
      <c r="AM8" s="133">
        <v>21837.06</v>
      </c>
      <c r="AN8" s="133">
        <v>9522.94</v>
      </c>
      <c r="AO8" s="133">
        <v>31360</v>
      </c>
      <c r="AP8" s="133">
        <v>20162.939999999999</v>
      </c>
      <c r="AQ8" s="133">
        <v>2406.06</v>
      </c>
      <c r="AR8" s="133">
        <v>22569</v>
      </c>
      <c r="AS8" s="133">
        <v>20162.939999999999</v>
      </c>
      <c r="AT8" s="133">
        <v>2406.06</v>
      </c>
      <c r="AU8" s="133">
        <v>22569</v>
      </c>
      <c r="AV8" s="132">
        <v>25</v>
      </c>
      <c r="AW8" s="132">
        <v>311</v>
      </c>
      <c r="AX8" s="134"/>
      <c r="AY8" s="134"/>
      <c r="AZ8" s="134"/>
      <c r="BA8" s="135"/>
      <c r="BB8" s="132" t="s">
        <v>379</v>
      </c>
      <c r="BC8" s="135"/>
      <c r="BD8" s="132" t="s">
        <v>380</v>
      </c>
      <c r="BE8" s="133">
        <v>42000</v>
      </c>
      <c r="BF8" s="132" t="s">
        <v>275</v>
      </c>
      <c r="BG8" s="132" t="s">
        <v>386</v>
      </c>
      <c r="BH8" s="123" t="s">
        <v>434</v>
      </c>
      <c r="BI8" s="98" t="s">
        <v>104</v>
      </c>
      <c r="BJ8" s="136">
        <v>46092</v>
      </c>
      <c r="BK8" s="98"/>
      <c r="BL8" s="98" t="s">
        <v>108</v>
      </c>
      <c r="BM8" s="98" t="s">
        <v>113</v>
      </c>
      <c r="BN8" s="137" t="s">
        <v>192</v>
      </c>
      <c r="BO8" s="98" t="s">
        <v>233</v>
      </c>
      <c r="BP8" s="123">
        <v>2240</v>
      </c>
      <c r="BQ8" s="138" t="s">
        <v>194</v>
      </c>
      <c r="BR8" s="131" t="s">
        <v>440</v>
      </c>
    </row>
    <row r="9" spans="1:70" ht="30" customHeight="1" x14ac:dyDescent="0.35">
      <c r="A9" s="98">
        <v>5</v>
      </c>
      <c r="B9" s="132" t="s">
        <v>245</v>
      </c>
      <c r="C9" s="132" t="s">
        <v>246</v>
      </c>
      <c r="D9" s="132" t="s">
        <v>247</v>
      </c>
      <c r="E9" s="132" t="s">
        <v>247</v>
      </c>
      <c r="F9" s="132" t="s">
        <v>247</v>
      </c>
      <c r="G9" s="132" t="s">
        <v>248</v>
      </c>
      <c r="H9" s="132" t="s">
        <v>249</v>
      </c>
      <c r="I9" s="132">
        <v>225189</v>
      </c>
      <c r="J9" s="132" t="s">
        <v>276</v>
      </c>
      <c r="K9" s="132">
        <v>225189</v>
      </c>
      <c r="L9" s="132" t="s">
        <v>251</v>
      </c>
      <c r="M9" s="132" t="s">
        <v>252</v>
      </c>
      <c r="N9" s="132">
        <v>24400</v>
      </c>
      <c r="O9" s="132" t="s">
        <v>277</v>
      </c>
      <c r="P9" s="132">
        <v>39442</v>
      </c>
      <c r="Q9" s="132" t="s">
        <v>278</v>
      </c>
      <c r="R9" s="132" t="s">
        <v>255</v>
      </c>
      <c r="S9" s="132" t="s">
        <v>279</v>
      </c>
      <c r="T9" s="132" t="s">
        <v>279</v>
      </c>
      <c r="U9" s="132" t="s">
        <v>266</v>
      </c>
      <c r="V9" s="132" t="s">
        <v>258</v>
      </c>
      <c r="W9" s="132">
        <v>0</v>
      </c>
      <c r="X9" s="132" t="s">
        <v>267</v>
      </c>
      <c r="Y9" s="132">
        <v>355180145</v>
      </c>
      <c r="Z9" s="132" t="s">
        <v>303</v>
      </c>
      <c r="AA9" s="132" t="s">
        <v>337</v>
      </c>
      <c r="AB9" s="133">
        <v>80000</v>
      </c>
      <c r="AC9" s="132" t="s">
        <v>338</v>
      </c>
      <c r="AD9" s="132">
        <v>24</v>
      </c>
      <c r="AE9" s="132" t="s">
        <v>339</v>
      </c>
      <c r="AF9" s="132" t="s">
        <v>340</v>
      </c>
      <c r="AG9" s="132" t="s">
        <v>341</v>
      </c>
      <c r="AH9" s="132" t="s">
        <v>342</v>
      </c>
      <c r="AI9" s="132" t="s">
        <v>343</v>
      </c>
      <c r="AJ9" s="133">
        <v>4270</v>
      </c>
      <c r="AK9" s="133">
        <v>4270</v>
      </c>
      <c r="AL9" s="132" t="s">
        <v>344</v>
      </c>
      <c r="AM9" s="133">
        <v>55775.18</v>
      </c>
      <c r="AN9" s="133">
        <v>20263.82</v>
      </c>
      <c r="AO9" s="133">
        <v>76039</v>
      </c>
      <c r="AP9" s="133">
        <v>24224.82</v>
      </c>
      <c r="AQ9" s="133">
        <v>1705.18</v>
      </c>
      <c r="AR9" s="133">
        <v>25930</v>
      </c>
      <c r="AS9" s="133">
        <v>24224.82</v>
      </c>
      <c r="AT9" s="133">
        <v>1705.18</v>
      </c>
      <c r="AU9" s="133">
        <v>25930</v>
      </c>
      <c r="AV9" s="132">
        <v>26</v>
      </c>
      <c r="AW9" s="132">
        <v>217</v>
      </c>
      <c r="AX9" s="134"/>
      <c r="AY9" s="134"/>
      <c r="AZ9" s="134"/>
      <c r="BA9" s="135"/>
      <c r="BB9" s="132" t="s">
        <v>379</v>
      </c>
      <c r="BC9" s="135"/>
      <c r="BD9" s="132"/>
      <c r="BE9" s="133">
        <v>0</v>
      </c>
      <c r="BF9" s="132" t="s">
        <v>279</v>
      </c>
      <c r="BG9" s="132" t="s">
        <v>387</v>
      </c>
      <c r="BH9" s="123" t="s">
        <v>434</v>
      </c>
      <c r="BI9" s="98" t="s">
        <v>104</v>
      </c>
      <c r="BJ9" s="97">
        <v>46092</v>
      </c>
      <c r="BK9" s="98"/>
      <c r="BL9" s="98" t="s">
        <v>108</v>
      </c>
      <c r="BM9" s="98" t="s">
        <v>113</v>
      </c>
      <c r="BN9" s="137" t="s">
        <v>192</v>
      </c>
      <c r="BO9" s="98" t="s">
        <v>233</v>
      </c>
      <c r="BP9" s="123">
        <v>25620</v>
      </c>
      <c r="BQ9" s="138" t="s">
        <v>194</v>
      </c>
      <c r="BR9" s="131" t="s">
        <v>455</v>
      </c>
    </row>
    <row r="10" spans="1:70" ht="30" customHeight="1" x14ac:dyDescent="0.35">
      <c r="A10" s="98">
        <v>6</v>
      </c>
      <c r="B10" s="132" t="s">
        <v>245</v>
      </c>
      <c r="C10" s="132" t="s">
        <v>246</v>
      </c>
      <c r="D10" s="132" t="s">
        <v>247</v>
      </c>
      <c r="E10" s="132" t="s">
        <v>247</v>
      </c>
      <c r="F10" s="132" t="s">
        <v>247</v>
      </c>
      <c r="G10" s="132" t="s">
        <v>248</v>
      </c>
      <c r="H10" s="132" t="s">
        <v>249</v>
      </c>
      <c r="I10" s="132">
        <v>16916</v>
      </c>
      <c r="J10" s="132" t="s">
        <v>280</v>
      </c>
      <c r="K10" s="132">
        <v>16916</v>
      </c>
      <c r="L10" s="132" t="s">
        <v>251</v>
      </c>
      <c r="M10" s="132" t="s">
        <v>252</v>
      </c>
      <c r="N10" s="132">
        <v>24286</v>
      </c>
      <c r="O10" s="132" t="s">
        <v>281</v>
      </c>
      <c r="P10" s="132">
        <v>791756</v>
      </c>
      <c r="Q10" s="132" t="s">
        <v>282</v>
      </c>
      <c r="R10" s="132" t="s">
        <v>255</v>
      </c>
      <c r="S10" s="132" t="s">
        <v>283</v>
      </c>
      <c r="T10" s="132" t="s">
        <v>283</v>
      </c>
      <c r="U10" s="132" t="s">
        <v>266</v>
      </c>
      <c r="V10" s="132" t="s">
        <v>258</v>
      </c>
      <c r="W10" s="132">
        <v>0</v>
      </c>
      <c r="X10" s="132" t="s">
        <v>267</v>
      </c>
      <c r="Y10" s="132">
        <v>355453127</v>
      </c>
      <c r="Z10" s="132" t="s">
        <v>304</v>
      </c>
      <c r="AA10" s="132" t="s">
        <v>345</v>
      </c>
      <c r="AB10" s="133">
        <v>42000</v>
      </c>
      <c r="AC10" s="132" t="s">
        <v>320</v>
      </c>
      <c r="AD10" s="132">
        <v>24</v>
      </c>
      <c r="AE10" s="132" t="s">
        <v>313</v>
      </c>
      <c r="AF10" s="132" t="s">
        <v>346</v>
      </c>
      <c r="AG10" s="132" t="s">
        <v>347</v>
      </c>
      <c r="AH10" s="132" t="s">
        <v>316</v>
      </c>
      <c r="AI10" s="132" t="s">
        <v>348</v>
      </c>
      <c r="AJ10" s="133">
        <v>2240</v>
      </c>
      <c r="AK10" s="133">
        <v>2240</v>
      </c>
      <c r="AL10" s="132" t="s">
        <v>349</v>
      </c>
      <c r="AM10" s="133">
        <v>19730.990000000002</v>
      </c>
      <c r="AN10" s="133">
        <v>9659.01</v>
      </c>
      <c r="AO10" s="133">
        <v>29390</v>
      </c>
      <c r="AP10" s="133">
        <v>22269.01</v>
      </c>
      <c r="AQ10" s="133">
        <v>2678.99</v>
      </c>
      <c r="AR10" s="133">
        <v>24948</v>
      </c>
      <c r="AS10" s="133">
        <v>22269.01</v>
      </c>
      <c r="AT10" s="133">
        <v>2678.99</v>
      </c>
      <c r="AU10" s="133">
        <v>24948</v>
      </c>
      <c r="AV10" s="132">
        <v>24</v>
      </c>
      <c r="AW10" s="132">
        <v>311</v>
      </c>
      <c r="AX10" s="134"/>
      <c r="AY10" s="134"/>
      <c r="AZ10" s="134"/>
      <c r="BA10" s="135"/>
      <c r="BB10" s="132" t="s">
        <v>379</v>
      </c>
      <c r="BC10" s="135"/>
      <c r="BD10" s="132" t="s">
        <v>382</v>
      </c>
      <c r="BE10" s="133">
        <v>42000</v>
      </c>
      <c r="BF10" s="132" t="s">
        <v>283</v>
      </c>
      <c r="BG10" s="132" t="s">
        <v>388</v>
      </c>
      <c r="BH10" s="123" t="s">
        <v>434</v>
      </c>
      <c r="BI10" s="98" t="s">
        <v>104</v>
      </c>
      <c r="BJ10" s="136">
        <v>46092</v>
      </c>
      <c r="BK10" s="98"/>
      <c r="BL10" s="98" t="s">
        <v>108</v>
      </c>
      <c r="BM10" s="98" t="s">
        <v>113</v>
      </c>
      <c r="BN10" s="137" t="s">
        <v>193</v>
      </c>
      <c r="BO10" s="98" t="s">
        <v>233</v>
      </c>
      <c r="BP10" s="123">
        <v>8960</v>
      </c>
      <c r="BQ10" s="138" t="s">
        <v>195</v>
      </c>
      <c r="BR10" s="131" t="s">
        <v>458</v>
      </c>
    </row>
    <row r="11" spans="1:70" ht="30" customHeight="1" x14ac:dyDescent="0.35">
      <c r="A11" s="95">
        <v>7</v>
      </c>
      <c r="B11" s="128" t="s">
        <v>245</v>
      </c>
      <c r="C11" s="128" t="s">
        <v>246</v>
      </c>
      <c r="D11" s="128" t="s">
        <v>247</v>
      </c>
      <c r="E11" s="128" t="s">
        <v>247</v>
      </c>
      <c r="F11" s="128" t="s">
        <v>247</v>
      </c>
      <c r="G11" s="128" t="s">
        <v>248</v>
      </c>
      <c r="H11" s="128" t="s">
        <v>249</v>
      </c>
      <c r="I11" s="128">
        <v>212897</v>
      </c>
      <c r="J11" s="128" t="s">
        <v>284</v>
      </c>
      <c r="K11" s="128">
        <v>212897</v>
      </c>
      <c r="L11" s="128" t="s">
        <v>251</v>
      </c>
      <c r="M11" s="128" t="s">
        <v>252</v>
      </c>
      <c r="N11" s="128">
        <v>497032</v>
      </c>
      <c r="O11" s="128" t="s">
        <v>285</v>
      </c>
      <c r="P11" s="128">
        <v>799129</v>
      </c>
      <c r="Q11" s="128" t="s">
        <v>286</v>
      </c>
      <c r="R11" s="128" t="s">
        <v>255</v>
      </c>
      <c r="S11" s="128" t="s">
        <v>287</v>
      </c>
      <c r="T11" s="128" t="s">
        <v>287</v>
      </c>
      <c r="U11" s="128" t="s">
        <v>272</v>
      </c>
      <c r="V11" s="128" t="s">
        <v>258</v>
      </c>
      <c r="W11" s="128">
        <v>0</v>
      </c>
      <c r="X11" s="128" t="s">
        <v>267</v>
      </c>
      <c r="Y11" s="128">
        <v>355571594</v>
      </c>
      <c r="Z11" s="132" t="s">
        <v>305</v>
      </c>
      <c r="AA11" s="128" t="s">
        <v>350</v>
      </c>
      <c r="AB11" s="129">
        <v>42000</v>
      </c>
      <c r="AC11" s="128" t="s">
        <v>326</v>
      </c>
      <c r="AD11" s="128">
        <v>24</v>
      </c>
      <c r="AE11" s="128" t="s">
        <v>313</v>
      </c>
      <c r="AF11" s="128" t="s">
        <v>351</v>
      </c>
      <c r="AG11" s="128" t="s">
        <v>352</v>
      </c>
      <c r="AH11" s="128" t="s">
        <v>353</v>
      </c>
      <c r="AI11" s="128" t="s">
        <v>354</v>
      </c>
      <c r="AJ11" s="129">
        <v>2240</v>
      </c>
      <c r="AK11" s="129">
        <v>2240</v>
      </c>
      <c r="AL11" s="128" t="s">
        <v>355</v>
      </c>
      <c r="AM11" s="129">
        <v>13950.56</v>
      </c>
      <c r="AN11" s="129">
        <v>8449.44</v>
      </c>
      <c r="AO11" s="129">
        <v>22400</v>
      </c>
      <c r="AP11" s="129">
        <v>28049.439999999999</v>
      </c>
      <c r="AQ11" s="129">
        <v>4671.5600000000004</v>
      </c>
      <c r="AR11" s="129">
        <v>32721</v>
      </c>
      <c r="AS11" s="129">
        <v>24516.58</v>
      </c>
      <c r="AT11" s="129">
        <v>4603.42</v>
      </c>
      <c r="AU11" s="129">
        <v>29120</v>
      </c>
      <c r="AV11" s="128">
        <v>23</v>
      </c>
      <c r="AW11" s="128">
        <v>354</v>
      </c>
      <c r="AX11" s="124"/>
      <c r="AY11" s="124"/>
      <c r="AZ11" s="124"/>
      <c r="BA11" s="125"/>
      <c r="BB11" s="128" t="s">
        <v>379</v>
      </c>
      <c r="BC11" s="125"/>
      <c r="BD11" s="128"/>
      <c r="BE11" s="129">
        <v>0</v>
      </c>
      <c r="BF11" s="128" t="s">
        <v>287</v>
      </c>
      <c r="BG11" s="128" t="s">
        <v>389</v>
      </c>
      <c r="BH11" s="123" t="s">
        <v>434</v>
      </c>
      <c r="BI11" s="95" t="s">
        <v>104</v>
      </c>
      <c r="BJ11" s="97">
        <v>46092</v>
      </c>
      <c r="BK11" s="95"/>
      <c r="BL11" s="95" t="s">
        <v>108</v>
      </c>
      <c r="BM11" s="98" t="s">
        <v>113</v>
      </c>
      <c r="BN11" s="99" t="s">
        <v>192</v>
      </c>
      <c r="BO11" s="95" t="s">
        <v>233</v>
      </c>
      <c r="BP11" s="123">
        <v>17920</v>
      </c>
      <c r="BQ11" s="42" t="s">
        <v>194</v>
      </c>
      <c r="BR11" s="131" t="s">
        <v>441</v>
      </c>
    </row>
    <row r="12" spans="1:70" ht="30" customHeight="1" x14ac:dyDescent="0.35">
      <c r="A12" s="98">
        <v>8</v>
      </c>
      <c r="B12" s="132" t="s">
        <v>245</v>
      </c>
      <c r="C12" s="132" t="s">
        <v>246</v>
      </c>
      <c r="D12" s="132" t="s">
        <v>247</v>
      </c>
      <c r="E12" s="132" t="s">
        <v>247</v>
      </c>
      <c r="F12" s="132" t="s">
        <v>247</v>
      </c>
      <c r="G12" s="132" t="s">
        <v>248</v>
      </c>
      <c r="H12" s="132" t="s">
        <v>249</v>
      </c>
      <c r="I12" s="132">
        <v>212897</v>
      </c>
      <c r="J12" s="132" t="s">
        <v>284</v>
      </c>
      <c r="K12" s="132">
        <v>212897</v>
      </c>
      <c r="L12" s="132" t="s">
        <v>251</v>
      </c>
      <c r="M12" s="132" t="s">
        <v>252</v>
      </c>
      <c r="N12" s="132">
        <v>497032</v>
      </c>
      <c r="O12" s="132" t="s">
        <v>285</v>
      </c>
      <c r="P12" s="132">
        <v>799129</v>
      </c>
      <c r="Q12" s="132" t="s">
        <v>286</v>
      </c>
      <c r="R12" s="132" t="s">
        <v>255</v>
      </c>
      <c r="S12" s="132" t="s">
        <v>288</v>
      </c>
      <c r="T12" s="132" t="s">
        <v>288</v>
      </c>
      <c r="U12" s="132" t="s">
        <v>272</v>
      </c>
      <c r="V12" s="132" t="s">
        <v>258</v>
      </c>
      <c r="W12" s="132">
        <v>0</v>
      </c>
      <c r="X12" s="132" t="s">
        <v>267</v>
      </c>
      <c r="Y12" s="132">
        <v>355572417</v>
      </c>
      <c r="Z12" s="132" t="s">
        <v>306</v>
      </c>
      <c r="AA12" s="132" t="s">
        <v>350</v>
      </c>
      <c r="AB12" s="133">
        <v>42000</v>
      </c>
      <c r="AC12" s="132" t="s">
        <v>326</v>
      </c>
      <c r="AD12" s="132">
        <v>24</v>
      </c>
      <c r="AE12" s="132" t="s">
        <v>313</v>
      </c>
      <c r="AF12" s="132" t="s">
        <v>351</v>
      </c>
      <c r="AG12" s="132" t="s">
        <v>352</v>
      </c>
      <c r="AH12" s="132" t="s">
        <v>353</v>
      </c>
      <c r="AI12" s="132" t="s">
        <v>354</v>
      </c>
      <c r="AJ12" s="133">
        <v>2240</v>
      </c>
      <c r="AK12" s="133">
        <v>2240</v>
      </c>
      <c r="AL12" s="132" t="s">
        <v>355</v>
      </c>
      <c r="AM12" s="133">
        <v>13950.56</v>
      </c>
      <c r="AN12" s="133">
        <v>8449.44</v>
      </c>
      <c r="AO12" s="133">
        <v>22400</v>
      </c>
      <c r="AP12" s="133">
        <v>28049.439999999999</v>
      </c>
      <c r="AQ12" s="133">
        <v>4671.5600000000004</v>
      </c>
      <c r="AR12" s="133">
        <v>32721</v>
      </c>
      <c r="AS12" s="133">
        <v>24516.58</v>
      </c>
      <c r="AT12" s="133">
        <v>4603.42</v>
      </c>
      <c r="AU12" s="133">
        <v>29120</v>
      </c>
      <c r="AV12" s="132">
        <v>23</v>
      </c>
      <c r="AW12" s="132">
        <v>354</v>
      </c>
      <c r="AX12" s="134"/>
      <c r="AY12" s="134"/>
      <c r="AZ12" s="134"/>
      <c r="BA12" s="135"/>
      <c r="BB12" s="132" t="s">
        <v>379</v>
      </c>
      <c r="BC12" s="135"/>
      <c r="BD12" s="132" t="s">
        <v>382</v>
      </c>
      <c r="BE12" s="133">
        <v>42000</v>
      </c>
      <c r="BF12" s="132" t="s">
        <v>288</v>
      </c>
      <c r="BG12" s="132" t="s">
        <v>390</v>
      </c>
      <c r="BH12" s="123" t="s">
        <v>434</v>
      </c>
      <c r="BI12" s="98" t="s">
        <v>104</v>
      </c>
      <c r="BJ12" s="136">
        <v>46092</v>
      </c>
      <c r="BK12" s="98"/>
      <c r="BL12" s="98" t="s">
        <v>108</v>
      </c>
      <c r="BM12" s="98" t="s">
        <v>113</v>
      </c>
      <c r="BN12" s="137" t="s">
        <v>192</v>
      </c>
      <c r="BO12" s="98" t="s">
        <v>233</v>
      </c>
      <c r="BP12" s="123">
        <v>24640</v>
      </c>
      <c r="BQ12" s="138" t="s">
        <v>201</v>
      </c>
      <c r="BR12" s="131" t="s">
        <v>442</v>
      </c>
    </row>
    <row r="13" spans="1:70" ht="30" customHeight="1" x14ac:dyDescent="0.35">
      <c r="A13" s="95">
        <v>9</v>
      </c>
      <c r="B13" s="128" t="s">
        <v>245</v>
      </c>
      <c r="C13" s="128" t="s">
        <v>246</v>
      </c>
      <c r="D13" s="128" t="s">
        <v>247</v>
      </c>
      <c r="E13" s="128" t="s">
        <v>247</v>
      </c>
      <c r="F13" s="128" t="s">
        <v>247</v>
      </c>
      <c r="G13" s="128" t="s">
        <v>248</v>
      </c>
      <c r="H13" s="128" t="s">
        <v>249</v>
      </c>
      <c r="I13" s="128">
        <v>225206</v>
      </c>
      <c r="J13" s="128" t="s">
        <v>268</v>
      </c>
      <c r="K13" s="128">
        <v>225206</v>
      </c>
      <c r="L13" s="128" t="s">
        <v>251</v>
      </c>
      <c r="M13" s="128" t="s">
        <v>252</v>
      </c>
      <c r="N13" s="128">
        <v>24330</v>
      </c>
      <c r="O13" s="128" t="s">
        <v>269</v>
      </c>
      <c r="P13" s="128">
        <v>753801</v>
      </c>
      <c r="Q13" s="128" t="s">
        <v>289</v>
      </c>
      <c r="R13" s="128" t="s">
        <v>255</v>
      </c>
      <c r="S13" s="128" t="s">
        <v>290</v>
      </c>
      <c r="T13" s="128" t="s">
        <v>290</v>
      </c>
      <c r="U13" s="128" t="s">
        <v>272</v>
      </c>
      <c r="V13" s="128" t="s">
        <v>258</v>
      </c>
      <c r="W13" s="128">
        <v>0</v>
      </c>
      <c r="X13" s="128" t="s">
        <v>267</v>
      </c>
      <c r="Y13" s="128">
        <v>355620654</v>
      </c>
      <c r="Z13" s="132" t="s">
        <v>307</v>
      </c>
      <c r="AA13" s="128" t="s">
        <v>356</v>
      </c>
      <c r="AB13" s="129">
        <v>80000</v>
      </c>
      <c r="AC13" s="128" t="s">
        <v>326</v>
      </c>
      <c r="AD13" s="128">
        <v>24</v>
      </c>
      <c r="AE13" s="128" t="s">
        <v>357</v>
      </c>
      <c r="AF13" s="128" t="s">
        <v>358</v>
      </c>
      <c r="AG13" s="128" t="s">
        <v>359</v>
      </c>
      <c r="AH13" s="128" t="s">
        <v>342</v>
      </c>
      <c r="AI13" s="128" t="s">
        <v>360</v>
      </c>
      <c r="AJ13" s="129">
        <v>4270</v>
      </c>
      <c r="AK13" s="129">
        <v>4270</v>
      </c>
      <c r="AL13" s="128" t="s">
        <v>361</v>
      </c>
      <c r="AM13" s="129">
        <v>71745.95</v>
      </c>
      <c r="AN13" s="129">
        <v>22194.05</v>
      </c>
      <c r="AO13" s="129">
        <v>93940</v>
      </c>
      <c r="AP13" s="129">
        <v>8254.0499999999993</v>
      </c>
      <c r="AQ13" s="129">
        <v>278.95</v>
      </c>
      <c r="AR13" s="129">
        <v>8533</v>
      </c>
      <c r="AS13" s="129">
        <v>8254.0499999999993</v>
      </c>
      <c r="AT13" s="129">
        <v>278.95</v>
      </c>
      <c r="AU13" s="129">
        <v>8533</v>
      </c>
      <c r="AV13" s="128">
        <v>24</v>
      </c>
      <c r="AW13" s="128">
        <v>33</v>
      </c>
      <c r="AX13" s="124"/>
      <c r="AY13" s="124"/>
      <c r="AZ13" s="124"/>
      <c r="BA13" s="125"/>
      <c r="BB13" s="128" t="s">
        <v>379</v>
      </c>
      <c r="BC13" s="125"/>
      <c r="BD13" s="128"/>
      <c r="BE13" s="129">
        <v>0</v>
      </c>
      <c r="BF13" s="128" t="s">
        <v>290</v>
      </c>
      <c r="BG13" s="128" t="s">
        <v>391</v>
      </c>
      <c r="BH13" s="123" t="s">
        <v>434</v>
      </c>
      <c r="BI13" s="95" t="s">
        <v>104</v>
      </c>
      <c r="BJ13" s="97">
        <v>46092</v>
      </c>
      <c r="BK13" s="95"/>
      <c r="BL13" s="95" t="s">
        <v>108</v>
      </c>
      <c r="BM13" s="98" t="s">
        <v>113</v>
      </c>
      <c r="BN13" s="99" t="s">
        <v>192</v>
      </c>
      <c r="BO13" s="95" t="s">
        <v>233</v>
      </c>
      <c r="BP13" s="123">
        <v>4270</v>
      </c>
      <c r="BQ13" s="42" t="s">
        <v>194</v>
      </c>
      <c r="BR13" s="131" t="s">
        <v>443</v>
      </c>
    </row>
    <row r="14" spans="1:70" ht="30" customHeight="1" x14ac:dyDescent="0.35">
      <c r="A14" s="98">
        <v>10</v>
      </c>
      <c r="B14" s="132" t="s">
        <v>245</v>
      </c>
      <c r="C14" s="132" t="s">
        <v>246</v>
      </c>
      <c r="D14" s="132" t="s">
        <v>247</v>
      </c>
      <c r="E14" s="132" t="s">
        <v>247</v>
      </c>
      <c r="F14" s="132" t="s">
        <v>247</v>
      </c>
      <c r="G14" s="132" t="s">
        <v>248</v>
      </c>
      <c r="H14" s="132" t="s">
        <v>249</v>
      </c>
      <c r="I14" s="132">
        <v>225206</v>
      </c>
      <c r="J14" s="132" t="s">
        <v>268</v>
      </c>
      <c r="K14" s="132">
        <v>225206</v>
      </c>
      <c r="L14" s="132" t="s">
        <v>251</v>
      </c>
      <c r="M14" s="132" t="s">
        <v>252</v>
      </c>
      <c r="N14" s="132">
        <v>24330</v>
      </c>
      <c r="O14" s="132" t="s">
        <v>269</v>
      </c>
      <c r="P14" s="132">
        <v>39343</v>
      </c>
      <c r="Q14" s="132" t="s">
        <v>270</v>
      </c>
      <c r="R14" s="132" t="s">
        <v>255</v>
      </c>
      <c r="S14" s="132" t="s">
        <v>291</v>
      </c>
      <c r="T14" s="132" t="s">
        <v>291</v>
      </c>
      <c r="U14" s="132" t="s">
        <v>272</v>
      </c>
      <c r="V14" s="132" t="s">
        <v>258</v>
      </c>
      <c r="W14" s="132">
        <v>0</v>
      </c>
      <c r="X14" s="132" t="s">
        <v>267</v>
      </c>
      <c r="Y14" s="132">
        <v>356763469</v>
      </c>
      <c r="Z14" s="140" t="s">
        <v>308</v>
      </c>
      <c r="AA14" s="132" t="s">
        <v>362</v>
      </c>
      <c r="AB14" s="133">
        <v>72000</v>
      </c>
      <c r="AC14" s="132" t="s">
        <v>326</v>
      </c>
      <c r="AD14" s="132">
        <v>24</v>
      </c>
      <c r="AE14" s="132" t="s">
        <v>327</v>
      </c>
      <c r="AF14" s="132" t="s">
        <v>363</v>
      </c>
      <c r="AG14" s="132" t="s">
        <v>364</v>
      </c>
      <c r="AH14" s="132" t="s">
        <v>330</v>
      </c>
      <c r="AI14" s="132" t="s">
        <v>365</v>
      </c>
      <c r="AJ14" s="133">
        <v>3840</v>
      </c>
      <c r="AK14" s="133">
        <v>3840</v>
      </c>
      <c r="AL14" s="132" t="s">
        <v>366</v>
      </c>
      <c r="AM14" s="133">
        <v>17786.080000000002</v>
      </c>
      <c r="AN14" s="133">
        <v>9123.92</v>
      </c>
      <c r="AO14" s="133">
        <v>26910</v>
      </c>
      <c r="AP14" s="133">
        <v>54213.919999999998</v>
      </c>
      <c r="AQ14" s="133">
        <v>10567.08</v>
      </c>
      <c r="AR14" s="133">
        <v>64781</v>
      </c>
      <c r="AS14" s="133">
        <v>47216.56</v>
      </c>
      <c r="AT14" s="133">
        <v>10353.44</v>
      </c>
      <c r="AU14" s="133">
        <v>57570</v>
      </c>
      <c r="AV14" s="132">
        <v>22</v>
      </c>
      <c r="AW14" s="132">
        <v>431</v>
      </c>
      <c r="AX14" s="134"/>
      <c r="AY14" s="134"/>
      <c r="AZ14" s="134"/>
      <c r="BA14" s="135"/>
      <c r="BB14" s="132" t="s">
        <v>379</v>
      </c>
      <c r="BC14" s="135"/>
      <c r="BD14" s="132"/>
      <c r="BE14" s="133">
        <v>0</v>
      </c>
      <c r="BF14" s="132" t="s">
        <v>291</v>
      </c>
      <c r="BG14" s="132" t="s">
        <v>392</v>
      </c>
      <c r="BH14" s="123" t="s">
        <v>434</v>
      </c>
      <c r="BI14" s="98" t="s">
        <v>104</v>
      </c>
      <c r="BJ14" s="136">
        <v>46093</v>
      </c>
      <c r="BK14" s="98"/>
      <c r="BL14" s="98" t="s">
        <v>108</v>
      </c>
      <c r="BM14" s="98" t="s">
        <v>113</v>
      </c>
      <c r="BN14" s="137" t="s">
        <v>192</v>
      </c>
      <c r="BO14" s="98" t="s">
        <v>233</v>
      </c>
      <c r="BP14" s="123">
        <v>23400</v>
      </c>
      <c r="BQ14" s="138" t="s">
        <v>201</v>
      </c>
      <c r="BR14" s="131" t="s">
        <v>444</v>
      </c>
    </row>
    <row r="15" spans="1:70" ht="30" customHeight="1" x14ac:dyDescent="0.35">
      <c r="A15" s="95">
        <v>11</v>
      </c>
      <c r="B15" s="128" t="s">
        <v>245</v>
      </c>
      <c r="C15" s="128" t="s">
        <v>246</v>
      </c>
      <c r="D15" s="128" t="s">
        <v>247</v>
      </c>
      <c r="E15" s="128" t="s">
        <v>247</v>
      </c>
      <c r="F15" s="128" t="s">
        <v>247</v>
      </c>
      <c r="G15" s="128" t="s">
        <v>248</v>
      </c>
      <c r="H15" s="128" t="s">
        <v>249</v>
      </c>
      <c r="I15" s="128">
        <v>201491</v>
      </c>
      <c r="J15" s="128" t="s">
        <v>292</v>
      </c>
      <c r="K15" s="128">
        <v>201491</v>
      </c>
      <c r="L15" s="128" t="s">
        <v>261</v>
      </c>
      <c r="M15" s="128" t="s">
        <v>262</v>
      </c>
      <c r="N15" s="128">
        <v>444631</v>
      </c>
      <c r="O15" s="128" t="s">
        <v>293</v>
      </c>
      <c r="P15" s="128">
        <v>687882</v>
      </c>
      <c r="Q15" s="128" t="s">
        <v>294</v>
      </c>
      <c r="R15" s="128" t="s">
        <v>255</v>
      </c>
      <c r="S15" s="128" t="s">
        <v>295</v>
      </c>
      <c r="T15" s="128" t="s">
        <v>295</v>
      </c>
      <c r="U15" s="128" t="s">
        <v>296</v>
      </c>
      <c r="V15" s="128" t="s">
        <v>258</v>
      </c>
      <c r="W15" s="128">
        <v>0</v>
      </c>
      <c r="X15" s="128" t="s">
        <v>267</v>
      </c>
      <c r="Y15" s="128">
        <v>357269579</v>
      </c>
      <c r="Z15" s="132" t="s">
        <v>309</v>
      </c>
      <c r="AA15" s="128" t="s">
        <v>367</v>
      </c>
      <c r="AB15" s="129">
        <v>42000</v>
      </c>
      <c r="AC15" s="128" t="s">
        <v>320</v>
      </c>
      <c r="AD15" s="128">
        <v>24</v>
      </c>
      <c r="AE15" s="128" t="s">
        <v>368</v>
      </c>
      <c r="AF15" s="128" t="s">
        <v>369</v>
      </c>
      <c r="AG15" s="128" t="s">
        <v>370</v>
      </c>
      <c r="AH15" s="128" t="s">
        <v>353</v>
      </c>
      <c r="AI15" s="128" t="s">
        <v>371</v>
      </c>
      <c r="AJ15" s="129">
        <v>2240</v>
      </c>
      <c r="AK15" s="129">
        <v>2240</v>
      </c>
      <c r="AL15" s="128" t="s">
        <v>372</v>
      </c>
      <c r="AM15" s="129">
        <v>27928.67</v>
      </c>
      <c r="AN15" s="129">
        <v>10151.33</v>
      </c>
      <c r="AO15" s="129">
        <v>38080</v>
      </c>
      <c r="AP15" s="129">
        <v>14071.33</v>
      </c>
      <c r="AQ15" s="129">
        <v>1163.67</v>
      </c>
      <c r="AR15" s="129">
        <v>15235</v>
      </c>
      <c r="AS15" s="129">
        <v>8042.66</v>
      </c>
      <c r="AT15" s="129">
        <v>917.34</v>
      </c>
      <c r="AU15" s="129">
        <v>8960</v>
      </c>
      <c r="AV15" s="128">
        <v>21</v>
      </c>
      <c r="AW15" s="128">
        <v>94</v>
      </c>
      <c r="AX15" s="124"/>
      <c r="AY15" s="124"/>
      <c r="AZ15" s="124"/>
      <c r="BA15" s="125"/>
      <c r="BB15" s="128" t="s">
        <v>379</v>
      </c>
      <c r="BC15" s="125"/>
      <c r="BD15" s="128"/>
      <c r="BE15" s="129">
        <v>0</v>
      </c>
      <c r="BF15" s="128" t="s">
        <v>295</v>
      </c>
      <c r="BG15" s="128" t="s">
        <v>393</v>
      </c>
      <c r="BH15" s="123" t="s">
        <v>434</v>
      </c>
      <c r="BI15" s="95" t="s">
        <v>104</v>
      </c>
      <c r="BJ15" s="97">
        <v>46093</v>
      </c>
      <c r="BK15" s="95"/>
      <c r="BL15" s="95" t="s">
        <v>108</v>
      </c>
      <c r="BM15" s="98" t="s">
        <v>113</v>
      </c>
      <c r="BN15" s="99" t="s">
        <v>192</v>
      </c>
      <c r="BO15" s="95" t="s">
        <v>233</v>
      </c>
      <c r="BP15" s="123">
        <v>2240</v>
      </c>
      <c r="BQ15" s="42" t="s">
        <v>194</v>
      </c>
      <c r="BR15" s="131" t="s">
        <v>445</v>
      </c>
    </row>
    <row r="16" spans="1:70" ht="30" hidden="1" customHeight="1" x14ac:dyDescent="0.35">
      <c r="A16" s="98">
        <v>12</v>
      </c>
      <c r="B16" s="132" t="s">
        <v>245</v>
      </c>
      <c r="C16" s="132" t="s">
        <v>246</v>
      </c>
      <c r="D16" s="132" t="s">
        <v>247</v>
      </c>
      <c r="E16" s="132" t="s">
        <v>247</v>
      </c>
      <c r="F16" s="132" t="s">
        <v>247</v>
      </c>
      <c r="G16" s="132" t="s">
        <v>248</v>
      </c>
      <c r="H16" s="132" t="s">
        <v>249</v>
      </c>
      <c r="I16" s="132">
        <v>16998</v>
      </c>
      <c r="J16" s="132" t="s">
        <v>250</v>
      </c>
      <c r="K16" s="132">
        <v>16998</v>
      </c>
      <c r="L16" s="132" t="s">
        <v>251</v>
      </c>
      <c r="M16" s="132" t="s">
        <v>252</v>
      </c>
      <c r="N16" s="132">
        <v>24398</v>
      </c>
      <c r="O16" s="132" t="s">
        <v>253</v>
      </c>
      <c r="P16" s="132">
        <v>39438</v>
      </c>
      <c r="Q16" s="132" t="s">
        <v>297</v>
      </c>
      <c r="R16" s="132" t="s">
        <v>255</v>
      </c>
      <c r="S16" s="132" t="s">
        <v>298</v>
      </c>
      <c r="T16" s="132" t="s">
        <v>298</v>
      </c>
      <c r="U16" s="132" t="s">
        <v>266</v>
      </c>
      <c r="V16" s="132" t="s">
        <v>258</v>
      </c>
      <c r="W16" s="132">
        <v>0</v>
      </c>
      <c r="X16" s="132" t="s">
        <v>267</v>
      </c>
      <c r="Y16" s="132">
        <v>358058754</v>
      </c>
      <c r="Z16" s="132" t="s">
        <v>310</v>
      </c>
      <c r="AA16" s="132" t="s">
        <v>373</v>
      </c>
      <c r="AB16" s="133">
        <v>80000</v>
      </c>
      <c r="AC16" s="132" t="s">
        <v>312</v>
      </c>
      <c r="AD16" s="132">
        <v>24</v>
      </c>
      <c r="AE16" s="132" t="s">
        <v>374</v>
      </c>
      <c r="AF16" s="132" t="s">
        <v>375</v>
      </c>
      <c r="AG16" s="132" t="s">
        <v>376</v>
      </c>
      <c r="AH16" s="132" t="s">
        <v>342</v>
      </c>
      <c r="AI16" s="132" t="s">
        <v>377</v>
      </c>
      <c r="AJ16" s="133">
        <v>4260</v>
      </c>
      <c r="AK16" s="133">
        <v>4260</v>
      </c>
      <c r="AL16" s="132" t="s">
        <v>378</v>
      </c>
      <c r="AM16" s="133">
        <v>31314.06</v>
      </c>
      <c r="AN16" s="133">
        <v>15269.94</v>
      </c>
      <c r="AO16" s="133">
        <v>46584</v>
      </c>
      <c r="AP16" s="133">
        <v>48685.94</v>
      </c>
      <c r="AQ16" s="133">
        <v>7192.06</v>
      </c>
      <c r="AR16" s="133">
        <v>55878</v>
      </c>
      <c r="AS16" s="133">
        <v>20939.5</v>
      </c>
      <c r="AT16" s="133">
        <v>4896.5</v>
      </c>
      <c r="AU16" s="133">
        <v>25836</v>
      </c>
      <c r="AV16" s="132">
        <v>17</v>
      </c>
      <c r="AW16" s="132">
        <v>214</v>
      </c>
      <c r="AX16" s="134"/>
      <c r="AY16" s="134"/>
      <c r="AZ16" s="134"/>
      <c r="BA16" s="135"/>
      <c r="BB16" s="132" t="s">
        <v>379</v>
      </c>
      <c r="BC16" s="135"/>
      <c r="BD16" s="132" t="s">
        <v>382</v>
      </c>
      <c r="BE16" s="133">
        <v>80000</v>
      </c>
      <c r="BF16" s="132" t="s">
        <v>298</v>
      </c>
      <c r="BG16" s="132" t="s">
        <v>394</v>
      </c>
      <c r="BH16" s="123" t="s">
        <v>434</v>
      </c>
      <c r="BI16" s="98" t="s">
        <v>104</v>
      </c>
      <c r="BJ16" s="136">
        <v>46093</v>
      </c>
      <c r="BK16" s="98"/>
      <c r="BL16" s="98" t="s">
        <v>108</v>
      </c>
      <c r="BM16" s="98" t="s">
        <v>113</v>
      </c>
      <c r="BN16" s="137" t="s">
        <v>192</v>
      </c>
      <c r="BO16" s="123" t="s">
        <v>234</v>
      </c>
      <c r="BP16" s="123"/>
      <c r="BQ16" s="138"/>
      <c r="BR16" s="131" t="s">
        <v>639</v>
      </c>
    </row>
    <row r="17" spans="1:70" ht="30" hidden="1" customHeight="1" x14ac:dyDescent="0.35">
      <c r="A17" s="95">
        <v>13</v>
      </c>
      <c r="B17" s="128" t="s">
        <v>245</v>
      </c>
      <c r="C17" s="128" t="s">
        <v>246</v>
      </c>
      <c r="D17" s="128" t="s">
        <v>247</v>
      </c>
      <c r="E17" s="128" t="s">
        <v>247</v>
      </c>
      <c r="F17" s="128" t="s">
        <v>247</v>
      </c>
      <c r="G17" s="128" t="s">
        <v>248</v>
      </c>
      <c r="H17" s="128" t="s">
        <v>249</v>
      </c>
      <c r="I17" s="128">
        <v>209883</v>
      </c>
      <c r="J17" s="128" t="s">
        <v>260</v>
      </c>
      <c r="K17" s="128">
        <v>209883</v>
      </c>
      <c r="L17" s="128" t="s">
        <v>261</v>
      </c>
      <c r="M17" s="128" t="s">
        <v>262</v>
      </c>
      <c r="N17" s="128">
        <v>480441</v>
      </c>
      <c r="O17" s="128" t="s">
        <v>273</v>
      </c>
      <c r="P17" s="128">
        <v>755692</v>
      </c>
      <c r="Q17" s="128" t="s">
        <v>274</v>
      </c>
      <c r="R17" s="128" t="s">
        <v>255</v>
      </c>
      <c r="S17" s="128" t="s">
        <v>395</v>
      </c>
      <c r="T17" s="128" t="s">
        <v>395</v>
      </c>
      <c r="U17" s="128" t="s">
        <v>266</v>
      </c>
      <c r="V17" s="128" t="s">
        <v>258</v>
      </c>
      <c r="W17" s="128">
        <v>541</v>
      </c>
      <c r="X17" s="128" t="s">
        <v>267</v>
      </c>
      <c r="Y17" s="128">
        <v>354677513</v>
      </c>
      <c r="Z17" s="132" t="s">
        <v>403</v>
      </c>
      <c r="AA17" s="128" t="s">
        <v>333</v>
      </c>
      <c r="AB17" s="129">
        <v>42000</v>
      </c>
      <c r="AC17" s="128" t="s">
        <v>320</v>
      </c>
      <c r="AD17" s="128">
        <v>24</v>
      </c>
      <c r="AE17" s="128" t="s">
        <v>313</v>
      </c>
      <c r="AF17" s="128" t="s">
        <v>334</v>
      </c>
      <c r="AG17" s="128" t="s">
        <v>335</v>
      </c>
      <c r="AH17" s="128" t="s">
        <v>316</v>
      </c>
      <c r="AI17" s="128" t="s">
        <v>336</v>
      </c>
      <c r="AJ17" s="129">
        <v>2240</v>
      </c>
      <c r="AK17" s="129">
        <v>2240</v>
      </c>
      <c r="AL17" s="128" t="s">
        <v>409</v>
      </c>
      <c r="AM17" s="129">
        <v>31316.240000000002</v>
      </c>
      <c r="AN17" s="129">
        <v>11243.76</v>
      </c>
      <c r="AO17" s="129">
        <v>42560</v>
      </c>
      <c r="AP17" s="129">
        <v>10683.76</v>
      </c>
      <c r="AQ17" s="129">
        <v>685.24</v>
      </c>
      <c r="AR17" s="129">
        <v>11369</v>
      </c>
      <c r="AS17" s="129">
        <v>10683.76</v>
      </c>
      <c r="AT17" s="129">
        <v>685.24</v>
      </c>
      <c r="AU17" s="129">
        <v>11369</v>
      </c>
      <c r="AV17" s="128">
        <v>25</v>
      </c>
      <c r="AW17" s="128">
        <v>157</v>
      </c>
      <c r="AX17" s="124"/>
      <c r="AY17" s="124"/>
      <c r="AZ17" s="124"/>
      <c r="BA17" s="125"/>
      <c r="BB17" s="128" t="s">
        <v>379</v>
      </c>
      <c r="BC17" s="125"/>
      <c r="BD17" s="125"/>
      <c r="BE17" s="129">
        <v>0</v>
      </c>
      <c r="BF17" s="128" t="s">
        <v>395</v>
      </c>
      <c r="BG17" s="128" t="s">
        <v>428</v>
      </c>
      <c r="BH17" s="123" t="s">
        <v>434</v>
      </c>
      <c r="BI17" s="95" t="s">
        <v>104</v>
      </c>
      <c r="BJ17" s="97">
        <v>46093</v>
      </c>
      <c r="BK17" s="95"/>
      <c r="BL17" s="95" t="s">
        <v>108</v>
      </c>
      <c r="BM17" s="98" t="s">
        <v>113</v>
      </c>
      <c r="BN17" s="99" t="s">
        <v>192</v>
      </c>
      <c r="BO17" s="123" t="s">
        <v>234</v>
      </c>
      <c r="BP17" s="123"/>
      <c r="BQ17" s="42"/>
      <c r="BR17" s="130" t="s">
        <v>435</v>
      </c>
    </row>
    <row r="18" spans="1:70" ht="30" hidden="1" customHeight="1" x14ac:dyDescent="0.35">
      <c r="A18" s="95">
        <v>14</v>
      </c>
      <c r="B18" s="128" t="s">
        <v>245</v>
      </c>
      <c r="C18" s="128" t="s">
        <v>246</v>
      </c>
      <c r="D18" s="128" t="s">
        <v>247</v>
      </c>
      <c r="E18" s="128" t="s">
        <v>247</v>
      </c>
      <c r="F18" s="128" t="s">
        <v>247</v>
      </c>
      <c r="G18" s="128" t="s">
        <v>248</v>
      </c>
      <c r="H18" s="128" t="s">
        <v>249</v>
      </c>
      <c r="I18" s="128">
        <v>209883</v>
      </c>
      <c r="J18" s="128" t="s">
        <v>260</v>
      </c>
      <c r="K18" s="128">
        <v>209883</v>
      </c>
      <c r="L18" s="128" t="s">
        <v>261</v>
      </c>
      <c r="M18" s="128" t="s">
        <v>262</v>
      </c>
      <c r="N18" s="128">
        <v>475268</v>
      </c>
      <c r="O18" s="128" t="s">
        <v>263</v>
      </c>
      <c r="P18" s="128">
        <v>740379</v>
      </c>
      <c r="Q18" s="128" t="s">
        <v>264</v>
      </c>
      <c r="R18" s="128" t="s">
        <v>255</v>
      </c>
      <c r="S18" s="128" t="s">
        <v>396</v>
      </c>
      <c r="T18" s="128" t="s">
        <v>396</v>
      </c>
      <c r="U18" s="128" t="s">
        <v>397</v>
      </c>
      <c r="V18" s="128" t="s">
        <v>258</v>
      </c>
      <c r="W18" s="128">
        <v>0</v>
      </c>
      <c r="X18" s="128" t="s">
        <v>267</v>
      </c>
      <c r="Y18" s="128">
        <v>357028283</v>
      </c>
      <c r="Z18" s="132" t="s">
        <v>404</v>
      </c>
      <c r="AA18" s="128" t="s">
        <v>410</v>
      </c>
      <c r="AB18" s="129">
        <v>42000</v>
      </c>
      <c r="AC18" s="128" t="s">
        <v>320</v>
      </c>
      <c r="AD18" s="128">
        <v>24</v>
      </c>
      <c r="AE18" s="128" t="s">
        <v>368</v>
      </c>
      <c r="AF18" s="128" t="s">
        <v>411</v>
      </c>
      <c r="AG18" s="128" t="s">
        <v>412</v>
      </c>
      <c r="AH18" s="128" t="s">
        <v>353</v>
      </c>
      <c r="AI18" s="128" t="s">
        <v>371</v>
      </c>
      <c r="AJ18" s="129">
        <v>2240</v>
      </c>
      <c r="AK18" s="129">
        <v>2240</v>
      </c>
      <c r="AL18" s="128" t="s">
        <v>413</v>
      </c>
      <c r="AM18" s="129">
        <v>35580.39</v>
      </c>
      <c r="AN18" s="129">
        <v>11459.61</v>
      </c>
      <c r="AO18" s="129">
        <v>47040</v>
      </c>
      <c r="AP18" s="129">
        <v>6419.61</v>
      </c>
      <c r="AQ18" s="129">
        <v>271.39</v>
      </c>
      <c r="AR18" s="129">
        <v>6691</v>
      </c>
      <c r="AS18" s="129">
        <v>0</v>
      </c>
      <c r="AT18" s="129">
        <v>0</v>
      </c>
      <c r="AU18" s="129">
        <v>0</v>
      </c>
      <c r="AV18" s="128">
        <v>21</v>
      </c>
      <c r="AW18" s="128">
        <v>0</v>
      </c>
      <c r="AX18" s="124"/>
      <c r="AY18" s="124"/>
      <c r="AZ18" s="124"/>
      <c r="BA18" s="125"/>
      <c r="BB18" s="128" t="s">
        <v>379</v>
      </c>
      <c r="BC18" s="125"/>
      <c r="BD18" s="125"/>
      <c r="BE18" s="129">
        <v>0</v>
      </c>
      <c r="BF18" s="128" t="s">
        <v>396</v>
      </c>
      <c r="BG18" s="128" t="s">
        <v>429</v>
      </c>
      <c r="BH18" s="123" t="s">
        <v>434</v>
      </c>
      <c r="BI18" s="95" t="s">
        <v>104</v>
      </c>
      <c r="BJ18" s="97">
        <v>46093</v>
      </c>
      <c r="BK18" s="95"/>
      <c r="BL18" s="95" t="s">
        <v>109</v>
      </c>
      <c r="BM18" s="98" t="s">
        <v>124</v>
      </c>
      <c r="BN18" s="99" t="s">
        <v>192</v>
      </c>
      <c r="BO18" s="123" t="s">
        <v>234</v>
      </c>
      <c r="BP18" s="123"/>
      <c r="BQ18" s="42"/>
      <c r="BR18" s="130" t="s">
        <v>435</v>
      </c>
    </row>
    <row r="19" spans="1:70" ht="30" hidden="1" customHeight="1" x14ac:dyDescent="0.35">
      <c r="A19" s="95">
        <v>15</v>
      </c>
      <c r="B19" s="128" t="s">
        <v>245</v>
      </c>
      <c r="C19" s="128" t="s">
        <v>246</v>
      </c>
      <c r="D19" s="128" t="s">
        <v>247</v>
      </c>
      <c r="E19" s="128" t="s">
        <v>247</v>
      </c>
      <c r="F19" s="128" t="s">
        <v>247</v>
      </c>
      <c r="G19" s="128" t="s">
        <v>248</v>
      </c>
      <c r="H19" s="128" t="s">
        <v>249</v>
      </c>
      <c r="I19" s="128">
        <v>209883</v>
      </c>
      <c r="J19" s="128" t="s">
        <v>260</v>
      </c>
      <c r="K19" s="128">
        <v>209883</v>
      </c>
      <c r="L19" s="128" t="s">
        <v>261</v>
      </c>
      <c r="M19" s="128" t="s">
        <v>262</v>
      </c>
      <c r="N19" s="128">
        <v>475268</v>
      </c>
      <c r="O19" s="128" t="s">
        <v>263</v>
      </c>
      <c r="P19" s="128">
        <v>740379</v>
      </c>
      <c r="Q19" s="128" t="s">
        <v>264</v>
      </c>
      <c r="R19" s="128" t="s">
        <v>255</v>
      </c>
      <c r="S19" s="128" t="s">
        <v>398</v>
      </c>
      <c r="T19" s="128" t="s">
        <v>398</v>
      </c>
      <c r="U19" s="128" t="s">
        <v>296</v>
      </c>
      <c r="V19" s="128" t="s">
        <v>258</v>
      </c>
      <c r="W19" s="128">
        <v>0</v>
      </c>
      <c r="X19" s="128" t="s">
        <v>267</v>
      </c>
      <c r="Y19" s="128">
        <v>357272343</v>
      </c>
      <c r="Z19" s="132" t="s">
        <v>405</v>
      </c>
      <c r="AA19" s="128" t="s">
        <v>367</v>
      </c>
      <c r="AB19" s="129">
        <v>42000</v>
      </c>
      <c r="AC19" s="128" t="s">
        <v>320</v>
      </c>
      <c r="AD19" s="128">
        <v>24</v>
      </c>
      <c r="AE19" s="128" t="s">
        <v>368</v>
      </c>
      <c r="AF19" s="128" t="s">
        <v>369</v>
      </c>
      <c r="AG19" s="128" t="s">
        <v>370</v>
      </c>
      <c r="AH19" s="128" t="s">
        <v>353</v>
      </c>
      <c r="AI19" s="128" t="s">
        <v>371</v>
      </c>
      <c r="AJ19" s="129">
        <v>2240</v>
      </c>
      <c r="AK19" s="129">
        <v>2240</v>
      </c>
      <c r="AL19" s="128" t="s">
        <v>414</v>
      </c>
      <c r="AM19" s="129">
        <v>26027.81</v>
      </c>
      <c r="AN19" s="129">
        <v>9812.19</v>
      </c>
      <c r="AO19" s="129">
        <v>35840</v>
      </c>
      <c r="AP19" s="129">
        <v>15972.19</v>
      </c>
      <c r="AQ19" s="129">
        <v>1502.81</v>
      </c>
      <c r="AR19" s="129">
        <v>17475</v>
      </c>
      <c r="AS19" s="129">
        <v>9943.52</v>
      </c>
      <c r="AT19" s="129">
        <v>1256.48</v>
      </c>
      <c r="AU19" s="129">
        <v>11200</v>
      </c>
      <c r="AV19" s="128">
        <v>21</v>
      </c>
      <c r="AW19" s="128">
        <v>122</v>
      </c>
      <c r="AX19" s="124"/>
      <c r="AY19" s="124"/>
      <c r="AZ19" s="124"/>
      <c r="BA19" s="125"/>
      <c r="BB19" s="128" t="s">
        <v>379</v>
      </c>
      <c r="BC19" s="125"/>
      <c r="BD19" s="125"/>
      <c r="BE19" s="129">
        <v>0</v>
      </c>
      <c r="BF19" s="128" t="s">
        <v>398</v>
      </c>
      <c r="BG19" s="128" t="s">
        <v>430</v>
      </c>
      <c r="BH19" s="123" t="s">
        <v>434</v>
      </c>
      <c r="BI19" s="95" t="s">
        <v>104</v>
      </c>
      <c r="BJ19" s="97">
        <v>46093</v>
      </c>
      <c r="BK19" s="95"/>
      <c r="BL19" s="95" t="s">
        <v>109</v>
      </c>
      <c r="BM19" s="98" t="s">
        <v>124</v>
      </c>
      <c r="BN19" s="99" t="s">
        <v>192</v>
      </c>
      <c r="BO19" s="123" t="s">
        <v>234</v>
      </c>
      <c r="BP19" s="123"/>
      <c r="BQ19" s="42"/>
      <c r="BR19" s="130" t="s">
        <v>435</v>
      </c>
    </row>
    <row r="20" spans="1:70" ht="30" hidden="1" customHeight="1" x14ac:dyDescent="0.35">
      <c r="A20" s="95">
        <v>16</v>
      </c>
      <c r="B20" s="128" t="s">
        <v>245</v>
      </c>
      <c r="C20" s="128" t="s">
        <v>246</v>
      </c>
      <c r="D20" s="128" t="s">
        <v>247</v>
      </c>
      <c r="E20" s="128" t="s">
        <v>247</v>
      </c>
      <c r="F20" s="128" t="s">
        <v>247</v>
      </c>
      <c r="G20" s="128" t="s">
        <v>248</v>
      </c>
      <c r="H20" s="128" t="s">
        <v>249</v>
      </c>
      <c r="I20" s="128">
        <v>209883</v>
      </c>
      <c r="J20" s="128" t="s">
        <v>260</v>
      </c>
      <c r="K20" s="128">
        <v>209883</v>
      </c>
      <c r="L20" s="128" t="s">
        <v>261</v>
      </c>
      <c r="M20" s="128" t="s">
        <v>262</v>
      </c>
      <c r="N20" s="128">
        <v>475268</v>
      </c>
      <c r="O20" s="128" t="s">
        <v>263</v>
      </c>
      <c r="P20" s="128">
        <v>740379</v>
      </c>
      <c r="Q20" s="128" t="s">
        <v>264</v>
      </c>
      <c r="R20" s="128" t="s">
        <v>255</v>
      </c>
      <c r="S20" s="128" t="s">
        <v>399</v>
      </c>
      <c r="T20" s="128" t="s">
        <v>399</v>
      </c>
      <c r="U20" s="128" t="s">
        <v>296</v>
      </c>
      <c r="V20" s="128" t="s">
        <v>258</v>
      </c>
      <c r="W20" s="128">
        <v>0</v>
      </c>
      <c r="X20" s="128" t="s">
        <v>267</v>
      </c>
      <c r="Y20" s="128">
        <v>357355923</v>
      </c>
      <c r="Z20" s="132" t="s">
        <v>406</v>
      </c>
      <c r="AA20" s="128" t="s">
        <v>415</v>
      </c>
      <c r="AB20" s="129">
        <v>38000</v>
      </c>
      <c r="AC20" s="128" t="s">
        <v>320</v>
      </c>
      <c r="AD20" s="128">
        <v>24</v>
      </c>
      <c r="AE20" s="128" t="s">
        <v>368</v>
      </c>
      <c r="AF20" s="128" t="s">
        <v>416</v>
      </c>
      <c r="AG20" s="128" t="s">
        <v>417</v>
      </c>
      <c r="AH20" s="128" t="s">
        <v>353</v>
      </c>
      <c r="AI20" s="128" t="s">
        <v>418</v>
      </c>
      <c r="AJ20" s="129">
        <v>2030</v>
      </c>
      <c r="AK20" s="129">
        <v>2030</v>
      </c>
      <c r="AL20" s="128" t="s">
        <v>419</v>
      </c>
      <c r="AM20" s="129">
        <v>29890.11</v>
      </c>
      <c r="AN20" s="129">
        <v>10709.89</v>
      </c>
      <c r="AO20" s="129">
        <v>40600</v>
      </c>
      <c r="AP20" s="129">
        <v>8109.89</v>
      </c>
      <c r="AQ20" s="129">
        <v>443.11</v>
      </c>
      <c r="AR20" s="129">
        <v>8553</v>
      </c>
      <c r="AS20" s="129">
        <v>0</v>
      </c>
      <c r="AT20" s="129">
        <v>0</v>
      </c>
      <c r="AU20" s="129">
        <v>0</v>
      </c>
      <c r="AV20" s="128">
        <v>20</v>
      </c>
      <c r="AW20" s="128">
        <v>0</v>
      </c>
      <c r="AX20" s="124"/>
      <c r="AY20" s="124"/>
      <c r="AZ20" s="124"/>
      <c r="BA20" s="125"/>
      <c r="BB20" s="128" t="s">
        <v>379</v>
      </c>
      <c r="BC20" s="125"/>
      <c r="BD20" s="125"/>
      <c r="BE20" s="129">
        <v>0</v>
      </c>
      <c r="BF20" s="128" t="s">
        <v>399</v>
      </c>
      <c r="BG20" s="128" t="s">
        <v>431</v>
      </c>
      <c r="BH20" s="123" t="s">
        <v>434</v>
      </c>
      <c r="BI20" s="95" t="s">
        <v>104</v>
      </c>
      <c r="BJ20" s="97">
        <v>46093</v>
      </c>
      <c r="BK20" s="95"/>
      <c r="BL20" s="95" t="s">
        <v>109</v>
      </c>
      <c r="BM20" s="98" t="s">
        <v>124</v>
      </c>
      <c r="BN20" s="99" t="s">
        <v>192</v>
      </c>
      <c r="BO20" s="123" t="s">
        <v>234</v>
      </c>
      <c r="BP20" s="123"/>
      <c r="BQ20" s="42"/>
      <c r="BR20" s="130" t="s">
        <v>435</v>
      </c>
    </row>
    <row r="21" spans="1:70" ht="30" hidden="1" customHeight="1" x14ac:dyDescent="0.35">
      <c r="A21" s="95">
        <v>17</v>
      </c>
      <c r="B21" s="128" t="s">
        <v>245</v>
      </c>
      <c r="C21" s="128" t="s">
        <v>246</v>
      </c>
      <c r="D21" s="128" t="s">
        <v>247</v>
      </c>
      <c r="E21" s="128" t="s">
        <v>247</v>
      </c>
      <c r="F21" s="128" t="s">
        <v>247</v>
      </c>
      <c r="G21" s="128" t="s">
        <v>248</v>
      </c>
      <c r="H21" s="128" t="s">
        <v>249</v>
      </c>
      <c r="I21" s="128">
        <v>209883</v>
      </c>
      <c r="J21" s="128" t="s">
        <v>260</v>
      </c>
      <c r="K21" s="128">
        <v>209883</v>
      </c>
      <c r="L21" s="128" t="s">
        <v>261</v>
      </c>
      <c r="M21" s="128" t="s">
        <v>262</v>
      </c>
      <c r="N21" s="128">
        <v>475268</v>
      </c>
      <c r="O21" s="128" t="s">
        <v>263</v>
      </c>
      <c r="P21" s="128">
        <v>740379</v>
      </c>
      <c r="Q21" s="128" t="s">
        <v>264</v>
      </c>
      <c r="R21" s="128" t="s">
        <v>255</v>
      </c>
      <c r="S21" s="128" t="s">
        <v>400</v>
      </c>
      <c r="T21" s="128" t="s">
        <v>400</v>
      </c>
      <c r="U21" s="128" t="s">
        <v>296</v>
      </c>
      <c r="V21" s="128" t="s">
        <v>258</v>
      </c>
      <c r="W21" s="128">
        <v>0</v>
      </c>
      <c r="X21" s="128" t="s">
        <v>267</v>
      </c>
      <c r="Y21" s="128">
        <v>357410308</v>
      </c>
      <c r="Z21" s="132" t="s">
        <v>407</v>
      </c>
      <c r="AA21" s="128" t="s">
        <v>420</v>
      </c>
      <c r="AB21" s="129">
        <v>42000</v>
      </c>
      <c r="AC21" s="128" t="s">
        <v>320</v>
      </c>
      <c r="AD21" s="128">
        <v>24</v>
      </c>
      <c r="AE21" s="128" t="s">
        <v>368</v>
      </c>
      <c r="AF21" s="128" t="s">
        <v>421</v>
      </c>
      <c r="AG21" s="128" t="s">
        <v>422</v>
      </c>
      <c r="AH21" s="128" t="s">
        <v>353</v>
      </c>
      <c r="AI21" s="128" t="s">
        <v>418</v>
      </c>
      <c r="AJ21" s="129">
        <v>2240</v>
      </c>
      <c r="AK21" s="129">
        <v>2240</v>
      </c>
      <c r="AL21" s="128" t="s">
        <v>423</v>
      </c>
      <c r="AM21" s="129">
        <v>33031.339999999997</v>
      </c>
      <c r="AN21" s="129">
        <v>11768.66</v>
      </c>
      <c r="AO21" s="129">
        <v>44800</v>
      </c>
      <c r="AP21" s="129">
        <v>8968.66</v>
      </c>
      <c r="AQ21" s="129">
        <v>490.34</v>
      </c>
      <c r="AR21" s="129">
        <v>9459</v>
      </c>
      <c r="AS21" s="129">
        <v>0</v>
      </c>
      <c r="AT21" s="129">
        <v>0</v>
      </c>
      <c r="AU21" s="129">
        <v>0</v>
      </c>
      <c r="AV21" s="128">
        <v>20</v>
      </c>
      <c r="AW21" s="128">
        <v>0</v>
      </c>
      <c r="AX21" s="124"/>
      <c r="AY21" s="124"/>
      <c r="AZ21" s="124"/>
      <c r="BA21" s="125"/>
      <c r="BB21" s="128" t="s">
        <v>379</v>
      </c>
      <c r="BC21" s="125"/>
      <c r="BD21" s="125"/>
      <c r="BE21" s="129">
        <v>0</v>
      </c>
      <c r="BF21" s="128" t="s">
        <v>400</v>
      </c>
      <c r="BG21" s="128" t="s">
        <v>432</v>
      </c>
      <c r="BH21" s="123" t="s">
        <v>434</v>
      </c>
      <c r="BI21" s="95" t="s">
        <v>104</v>
      </c>
      <c r="BJ21" s="97">
        <v>46093</v>
      </c>
      <c r="BK21" s="95"/>
      <c r="BL21" s="95" t="s">
        <v>109</v>
      </c>
      <c r="BM21" s="98" t="s">
        <v>124</v>
      </c>
      <c r="BN21" s="99" t="s">
        <v>192</v>
      </c>
      <c r="BO21" s="123" t="s">
        <v>234</v>
      </c>
      <c r="BP21" s="123"/>
      <c r="BQ21" s="42"/>
      <c r="BR21" s="130" t="s">
        <v>435</v>
      </c>
    </row>
    <row r="22" spans="1:70" ht="30" hidden="1" customHeight="1" x14ac:dyDescent="0.35">
      <c r="A22" s="95">
        <v>18</v>
      </c>
      <c r="B22" s="128" t="s">
        <v>245</v>
      </c>
      <c r="C22" s="128" t="s">
        <v>246</v>
      </c>
      <c r="D22" s="128" t="s">
        <v>247</v>
      </c>
      <c r="E22" s="128" t="s">
        <v>247</v>
      </c>
      <c r="F22" s="128" t="s">
        <v>247</v>
      </c>
      <c r="G22" s="128" t="s">
        <v>248</v>
      </c>
      <c r="H22" s="128" t="s">
        <v>249</v>
      </c>
      <c r="I22" s="128">
        <v>209883</v>
      </c>
      <c r="J22" s="128" t="s">
        <v>260</v>
      </c>
      <c r="K22" s="128">
        <v>209883</v>
      </c>
      <c r="L22" s="128" t="s">
        <v>261</v>
      </c>
      <c r="M22" s="128" t="s">
        <v>262</v>
      </c>
      <c r="N22" s="128">
        <v>475268</v>
      </c>
      <c r="O22" s="128" t="s">
        <v>263</v>
      </c>
      <c r="P22" s="128">
        <v>740379</v>
      </c>
      <c r="Q22" s="128" t="s">
        <v>264</v>
      </c>
      <c r="R22" s="128" t="s">
        <v>401</v>
      </c>
      <c r="S22" s="128" t="s">
        <v>402</v>
      </c>
      <c r="T22" s="128" t="s">
        <v>402</v>
      </c>
      <c r="U22" s="128" t="s">
        <v>266</v>
      </c>
      <c r="V22" s="128" t="s">
        <v>258</v>
      </c>
      <c r="W22" s="128">
        <v>0</v>
      </c>
      <c r="X22" s="128" t="s">
        <v>267</v>
      </c>
      <c r="Y22" s="128">
        <v>357961296</v>
      </c>
      <c r="Z22" s="132" t="s">
        <v>408</v>
      </c>
      <c r="AA22" s="128" t="s">
        <v>424</v>
      </c>
      <c r="AB22" s="129">
        <v>30000</v>
      </c>
      <c r="AC22" s="128" t="s">
        <v>320</v>
      </c>
      <c r="AD22" s="128">
        <v>18</v>
      </c>
      <c r="AE22" s="128" t="s">
        <v>425</v>
      </c>
      <c r="AF22" s="128" t="s">
        <v>321</v>
      </c>
      <c r="AG22" s="128" t="s">
        <v>426</v>
      </c>
      <c r="AH22" s="128" t="s">
        <v>316</v>
      </c>
      <c r="AI22" s="128" t="s">
        <v>427</v>
      </c>
      <c r="AJ22" s="129">
        <v>2020</v>
      </c>
      <c r="AK22" s="129">
        <v>2020</v>
      </c>
      <c r="AL22" s="128" t="s">
        <v>344</v>
      </c>
      <c r="AM22" s="129">
        <v>27803.15</v>
      </c>
      <c r="AN22" s="129">
        <v>6536.85</v>
      </c>
      <c r="AO22" s="129">
        <v>34340</v>
      </c>
      <c r="AP22" s="129">
        <v>2196.85</v>
      </c>
      <c r="AQ22" s="129">
        <v>42.15</v>
      </c>
      <c r="AR22" s="129">
        <v>2239</v>
      </c>
      <c r="AS22" s="129">
        <v>2196.85</v>
      </c>
      <c r="AT22" s="129">
        <v>42.15</v>
      </c>
      <c r="AU22" s="129">
        <v>2239</v>
      </c>
      <c r="AV22" s="128">
        <v>18</v>
      </c>
      <c r="AW22" s="128">
        <v>7</v>
      </c>
      <c r="AX22" s="124"/>
      <c r="AY22" s="124"/>
      <c r="AZ22" s="124"/>
      <c r="BA22" s="125"/>
      <c r="BB22" s="128" t="s">
        <v>379</v>
      </c>
      <c r="BC22" s="125"/>
      <c r="BD22" s="125"/>
      <c r="BE22" s="129">
        <v>0</v>
      </c>
      <c r="BF22" s="128" t="s">
        <v>402</v>
      </c>
      <c r="BG22" s="128" t="s">
        <v>433</v>
      </c>
      <c r="BH22" s="123" t="s">
        <v>434</v>
      </c>
      <c r="BI22" s="95" t="s">
        <v>104</v>
      </c>
      <c r="BJ22" s="97">
        <v>46093</v>
      </c>
      <c r="BK22" s="95"/>
      <c r="BL22" s="95" t="s">
        <v>109</v>
      </c>
      <c r="BM22" s="98" t="s">
        <v>124</v>
      </c>
      <c r="BN22" s="99" t="s">
        <v>192</v>
      </c>
      <c r="BO22" s="123" t="s">
        <v>234</v>
      </c>
      <c r="BP22" s="123"/>
      <c r="BQ22" s="42"/>
      <c r="BR22" s="130" t="s">
        <v>435</v>
      </c>
    </row>
    <row r="23" spans="1:70" ht="30" hidden="1" customHeight="1" x14ac:dyDescent="0.35">
      <c r="A23" s="95">
        <v>19</v>
      </c>
      <c r="B23" s="141" t="s">
        <v>245</v>
      </c>
      <c r="C23" s="141" t="s">
        <v>246</v>
      </c>
      <c r="D23" s="141" t="s">
        <v>247</v>
      </c>
      <c r="E23" s="141" t="s">
        <v>247</v>
      </c>
      <c r="F23" s="141" t="s">
        <v>247</v>
      </c>
      <c r="G23" s="141" t="s">
        <v>248</v>
      </c>
      <c r="H23" s="141" t="s">
        <v>249</v>
      </c>
      <c r="I23" s="141">
        <v>222454</v>
      </c>
      <c r="J23" s="141" t="s">
        <v>478</v>
      </c>
      <c r="K23" s="141">
        <v>222454</v>
      </c>
      <c r="L23" s="141" t="s">
        <v>479</v>
      </c>
      <c r="M23" s="141" t="s">
        <v>480</v>
      </c>
      <c r="N23" s="141">
        <v>396724</v>
      </c>
      <c r="O23" s="141" t="s">
        <v>481</v>
      </c>
      <c r="P23" s="141">
        <v>591736</v>
      </c>
      <c r="Q23" s="141" t="s">
        <v>482</v>
      </c>
      <c r="R23" s="141" t="s">
        <v>255</v>
      </c>
      <c r="S23" s="141" t="s">
        <v>483</v>
      </c>
      <c r="T23" s="141" t="s">
        <v>483</v>
      </c>
      <c r="U23" s="141" t="s">
        <v>272</v>
      </c>
      <c r="V23" s="141" t="s">
        <v>258</v>
      </c>
      <c r="W23" s="141">
        <v>541</v>
      </c>
      <c r="X23" s="141" t="s">
        <v>259</v>
      </c>
      <c r="Y23" s="141">
        <v>351061352</v>
      </c>
      <c r="Z23" s="141" t="s">
        <v>519</v>
      </c>
      <c r="AA23" s="141" t="s">
        <v>533</v>
      </c>
      <c r="AB23" s="142">
        <v>44040</v>
      </c>
      <c r="AC23" s="141" t="s">
        <v>534</v>
      </c>
      <c r="AD23" s="141">
        <v>24</v>
      </c>
      <c r="AE23" s="141" t="s">
        <v>313</v>
      </c>
      <c r="AF23" s="141" t="s">
        <v>535</v>
      </c>
      <c r="AG23" s="141" t="s">
        <v>536</v>
      </c>
      <c r="AH23" s="141" t="s">
        <v>316</v>
      </c>
      <c r="AI23" s="141" t="s">
        <v>537</v>
      </c>
      <c r="AJ23" s="142">
        <v>1875</v>
      </c>
      <c r="AK23" s="142">
        <v>2400</v>
      </c>
      <c r="AL23" s="141" t="s">
        <v>538</v>
      </c>
      <c r="AM23" s="142">
        <v>37126.080000000002</v>
      </c>
      <c r="AN23" s="142">
        <v>12748.92</v>
      </c>
      <c r="AO23" s="142">
        <v>49875</v>
      </c>
      <c r="AP23" s="142">
        <v>6913.92</v>
      </c>
      <c r="AQ23" s="142">
        <v>286.08</v>
      </c>
      <c r="AR23" s="142">
        <v>7200</v>
      </c>
      <c r="AS23" s="142">
        <v>6913.92</v>
      </c>
      <c r="AT23" s="142">
        <v>286.08</v>
      </c>
      <c r="AU23" s="142">
        <v>7200</v>
      </c>
      <c r="AV23" s="141">
        <v>36</v>
      </c>
      <c r="AW23" s="124"/>
      <c r="AX23" s="124"/>
      <c r="AY23" s="124"/>
      <c r="AZ23" s="124"/>
      <c r="BA23" s="125"/>
      <c r="BB23" s="141" t="s">
        <v>379</v>
      </c>
      <c r="BC23" s="141" t="s">
        <v>138</v>
      </c>
      <c r="BD23" s="141" t="s">
        <v>381</v>
      </c>
      <c r="BE23" s="142">
        <v>44040</v>
      </c>
      <c r="BF23" s="141" t="s">
        <v>483</v>
      </c>
      <c r="BG23" s="123" t="s">
        <v>601</v>
      </c>
      <c r="BH23" s="123" t="s">
        <v>434</v>
      </c>
      <c r="BI23" s="95" t="s">
        <v>104</v>
      </c>
      <c r="BJ23" s="97">
        <v>46093</v>
      </c>
      <c r="BK23" s="95"/>
      <c r="BL23" s="95" t="s">
        <v>108</v>
      </c>
      <c r="BM23" s="98" t="s">
        <v>113</v>
      </c>
      <c r="BN23" s="99" t="s">
        <v>193</v>
      </c>
      <c r="BO23" s="123" t="s">
        <v>235</v>
      </c>
      <c r="BP23" s="123"/>
      <c r="BQ23" s="42"/>
      <c r="BR23" s="96" t="s">
        <v>616</v>
      </c>
    </row>
    <row r="24" spans="1:70" ht="30" hidden="1" customHeight="1" x14ac:dyDescent="0.35">
      <c r="A24" s="95">
        <v>20</v>
      </c>
      <c r="B24" s="141" t="s">
        <v>245</v>
      </c>
      <c r="C24" s="141" t="s">
        <v>246</v>
      </c>
      <c r="D24" s="141" t="s">
        <v>247</v>
      </c>
      <c r="E24" s="141" t="s">
        <v>247</v>
      </c>
      <c r="F24" s="141" t="s">
        <v>247</v>
      </c>
      <c r="G24" s="141" t="s">
        <v>248</v>
      </c>
      <c r="H24" s="141" t="s">
        <v>249</v>
      </c>
      <c r="I24" s="141">
        <v>222454</v>
      </c>
      <c r="J24" s="141" t="s">
        <v>478</v>
      </c>
      <c r="K24" s="141">
        <v>222454</v>
      </c>
      <c r="L24" s="141" t="s">
        <v>479</v>
      </c>
      <c r="M24" s="141" t="s">
        <v>480</v>
      </c>
      <c r="N24" s="141">
        <v>396724</v>
      </c>
      <c r="O24" s="141" t="s">
        <v>481</v>
      </c>
      <c r="P24" s="141">
        <v>685726</v>
      </c>
      <c r="Q24" s="141" t="s">
        <v>484</v>
      </c>
      <c r="R24" s="141" t="s">
        <v>255</v>
      </c>
      <c r="S24" s="141" t="s">
        <v>485</v>
      </c>
      <c r="T24" s="141" t="s">
        <v>485</v>
      </c>
      <c r="U24" s="141" t="s">
        <v>272</v>
      </c>
      <c r="V24" s="141" t="s">
        <v>258</v>
      </c>
      <c r="W24" s="141">
        <v>541</v>
      </c>
      <c r="X24" s="141" t="s">
        <v>259</v>
      </c>
      <c r="Y24" s="141">
        <v>351757739</v>
      </c>
      <c r="Z24" s="141" t="s">
        <v>520</v>
      </c>
      <c r="AA24" s="141" t="s">
        <v>539</v>
      </c>
      <c r="AB24" s="142">
        <v>42000</v>
      </c>
      <c r="AC24" s="141" t="s">
        <v>534</v>
      </c>
      <c r="AD24" s="141">
        <v>24</v>
      </c>
      <c r="AE24" s="141" t="s">
        <v>313</v>
      </c>
      <c r="AF24" s="141" t="s">
        <v>540</v>
      </c>
      <c r="AG24" s="141" t="s">
        <v>541</v>
      </c>
      <c r="AH24" s="141" t="s">
        <v>316</v>
      </c>
      <c r="AI24" s="141" t="s">
        <v>542</v>
      </c>
      <c r="AJ24" s="142">
        <v>2240</v>
      </c>
      <c r="AK24" s="142">
        <v>2240</v>
      </c>
      <c r="AL24" s="141" t="s">
        <v>538</v>
      </c>
      <c r="AM24" s="142">
        <v>29051.22</v>
      </c>
      <c r="AN24" s="142">
        <v>11268.78</v>
      </c>
      <c r="AO24" s="142">
        <v>40320</v>
      </c>
      <c r="AP24" s="142">
        <v>12948.78</v>
      </c>
      <c r="AQ24" s="142">
        <v>975.22</v>
      </c>
      <c r="AR24" s="142">
        <v>13924</v>
      </c>
      <c r="AS24" s="142">
        <v>12948.78</v>
      </c>
      <c r="AT24" s="142">
        <v>975.22</v>
      </c>
      <c r="AU24" s="142">
        <v>13924</v>
      </c>
      <c r="AV24" s="141">
        <v>33</v>
      </c>
      <c r="AW24" s="124"/>
      <c r="AX24" s="124"/>
      <c r="AY24" s="124"/>
      <c r="AZ24" s="124"/>
      <c r="BA24" s="125"/>
      <c r="BB24" s="141" t="s">
        <v>379</v>
      </c>
      <c r="BC24" s="141" t="s">
        <v>138</v>
      </c>
      <c r="BD24" s="141" t="s">
        <v>381</v>
      </c>
      <c r="BE24" s="142">
        <v>42000</v>
      </c>
      <c r="BF24" s="141" t="s">
        <v>485</v>
      </c>
      <c r="BG24" s="123" t="s">
        <v>602</v>
      </c>
      <c r="BH24" s="123" t="s">
        <v>434</v>
      </c>
      <c r="BI24" s="95" t="s">
        <v>104</v>
      </c>
      <c r="BJ24" s="97">
        <v>46093</v>
      </c>
      <c r="BK24" s="95"/>
      <c r="BL24" s="95" t="s">
        <v>108</v>
      </c>
      <c r="BM24" s="98" t="s">
        <v>113</v>
      </c>
      <c r="BN24" s="99" t="s">
        <v>193</v>
      </c>
      <c r="BO24" s="123" t="s">
        <v>235</v>
      </c>
      <c r="BP24" s="123"/>
      <c r="BQ24" s="42"/>
      <c r="BR24" s="96" t="s">
        <v>616</v>
      </c>
    </row>
    <row r="25" spans="1:70" ht="30" hidden="1" customHeight="1" x14ac:dyDescent="0.35">
      <c r="A25" s="95">
        <v>21</v>
      </c>
      <c r="B25" s="141" t="s">
        <v>245</v>
      </c>
      <c r="C25" s="141" t="s">
        <v>246</v>
      </c>
      <c r="D25" s="141" t="s">
        <v>247</v>
      </c>
      <c r="E25" s="141" t="s">
        <v>247</v>
      </c>
      <c r="F25" s="141" t="s">
        <v>247</v>
      </c>
      <c r="G25" s="141" t="s">
        <v>248</v>
      </c>
      <c r="H25" s="141" t="s">
        <v>249</v>
      </c>
      <c r="I25" s="141">
        <v>17016</v>
      </c>
      <c r="J25" s="141" t="s">
        <v>486</v>
      </c>
      <c r="K25" s="141">
        <v>17016</v>
      </c>
      <c r="L25" s="141" t="s">
        <v>479</v>
      </c>
      <c r="M25" s="141" t="s">
        <v>480</v>
      </c>
      <c r="N25" s="141">
        <v>398751</v>
      </c>
      <c r="O25" s="141" t="s">
        <v>487</v>
      </c>
      <c r="P25" s="141">
        <v>659373</v>
      </c>
      <c r="Q25" s="141" t="s">
        <v>488</v>
      </c>
      <c r="R25" s="141" t="s">
        <v>255</v>
      </c>
      <c r="S25" s="141" t="s">
        <v>489</v>
      </c>
      <c r="T25" s="141" t="s">
        <v>489</v>
      </c>
      <c r="U25" s="141" t="s">
        <v>257</v>
      </c>
      <c r="V25" s="141" t="s">
        <v>258</v>
      </c>
      <c r="W25" s="141">
        <v>541</v>
      </c>
      <c r="X25" s="141" t="s">
        <v>259</v>
      </c>
      <c r="Y25" s="141">
        <v>352567385</v>
      </c>
      <c r="Z25" s="141" t="s">
        <v>521</v>
      </c>
      <c r="AA25" s="141" t="s">
        <v>543</v>
      </c>
      <c r="AB25" s="142">
        <v>42000</v>
      </c>
      <c r="AC25" s="141" t="s">
        <v>534</v>
      </c>
      <c r="AD25" s="141">
        <v>24</v>
      </c>
      <c r="AE25" s="141" t="s">
        <v>313</v>
      </c>
      <c r="AF25" s="141" t="s">
        <v>544</v>
      </c>
      <c r="AG25" s="141" t="s">
        <v>545</v>
      </c>
      <c r="AH25" s="141" t="s">
        <v>316</v>
      </c>
      <c r="AI25" s="141" t="s">
        <v>546</v>
      </c>
      <c r="AJ25" s="142">
        <v>2240</v>
      </c>
      <c r="AK25" s="142">
        <v>2240</v>
      </c>
      <c r="AL25" s="141" t="s">
        <v>547</v>
      </c>
      <c r="AM25" s="142">
        <v>24901.37</v>
      </c>
      <c r="AN25" s="142">
        <v>10938.63</v>
      </c>
      <c r="AO25" s="142">
        <v>35840</v>
      </c>
      <c r="AP25" s="142">
        <v>17098.63</v>
      </c>
      <c r="AQ25" s="142">
        <v>322.37</v>
      </c>
      <c r="AR25" s="142">
        <v>17421</v>
      </c>
      <c r="AS25" s="142">
        <v>17098.63</v>
      </c>
      <c r="AT25" s="142">
        <v>322.37</v>
      </c>
      <c r="AU25" s="142">
        <v>17421</v>
      </c>
      <c r="AV25" s="141">
        <v>31</v>
      </c>
      <c r="AW25" s="124"/>
      <c r="AX25" s="124"/>
      <c r="AY25" s="124"/>
      <c r="AZ25" s="124"/>
      <c r="BA25" s="125"/>
      <c r="BB25" s="141" t="s">
        <v>379</v>
      </c>
      <c r="BC25" s="141" t="s">
        <v>138</v>
      </c>
      <c r="BD25" s="141" t="s">
        <v>381</v>
      </c>
      <c r="BE25" s="142">
        <v>42000</v>
      </c>
      <c r="BF25" s="141" t="s">
        <v>489</v>
      </c>
      <c r="BG25" s="123" t="s">
        <v>603</v>
      </c>
      <c r="BH25" s="123" t="s">
        <v>434</v>
      </c>
      <c r="BI25" s="95" t="s">
        <v>104</v>
      </c>
      <c r="BJ25" s="97">
        <v>46093</v>
      </c>
      <c r="BK25" s="95"/>
      <c r="BL25" s="95" t="s">
        <v>108</v>
      </c>
      <c r="BM25" s="98" t="s">
        <v>113</v>
      </c>
      <c r="BN25" s="99" t="s">
        <v>193</v>
      </c>
      <c r="BO25" s="123" t="s">
        <v>235</v>
      </c>
      <c r="BP25" s="123"/>
      <c r="BQ25" s="42"/>
      <c r="BR25" s="96" t="s">
        <v>616</v>
      </c>
    </row>
    <row r="26" spans="1:70" ht="30" hidden="1" customHeight="1" x14ac:dyDescent="0.35">
      <c r="A26" s="95">
        <v>22</v>
      </c>
      <c r="B26" s="141" t="s">
        <v>245</v>
      </c>
      <c r="C26" s="141" t="s">
        <v>246</v>
      </c>
      <c r="D26" s="141" t="s">
        <v>247</v>
      </c>
      <c r="E26" s="141" t="s">
        <v>247</v>
      </c>
      <c r="F26" s="141" t="s">
        <v>247</v>
      </c>
      <c r="G26" s="141" t="s">
        <v>248</v>
      </c>
      <c r="H26" s="141" t="s">
        <v>249</v>
      </c>
      <c r="I26" s="141">
        <v>16937</v>
      </c>
      <c r="J26" s="141" t="s">
        <v>490</v>
      </c>
      <c r="K26" s="141">
        <v>16937</v>
      </c>
      <c r="L26" s="141" t="s">
        <v>479</v>
      </c>
      <c r="M26" s="141" t="s">
        <v>480</v>
      </c>
      <c r="N26" s="141">
        <v>461743</v>
      </c>
      <c r="O26" s="141" t="s">
        <v>491</v>
      </c>
      <c r="P26" s="141">
        <v>731954</v>
      </c>
      <c r="Q26" s="141" t="s">
        <v>492</v>
      </c>
      <c r="R26" s="141" t="s">
        <v>255</v>
      </c>
      <c r="S26" s="141" t="s">
        <v>493</v>
      </c>
      <c r="T26" s="141" t="s">
        <v>493</v>
      </c>
      <c r="U26" s="141" t="s">
        <v>257</v>
      </c>
      <c r="V26" s="141" t="s">
        <v>494</v>
      </c>
      <c r="W26" s="141">
        <v>541</v>
      </c>
      <c r="X26" s="141" t="s">
        <v>267</v>
      </c>
      <c r="Y26" s="141">
        <v>353673402</v>
      </c>
      <c r="Z26" s="141" t="s">
        <v>522</v>
      </c>
      <c r="AA26" s="141" t="s">
        <v>548</v>
      </c>
      <c r="AB26" s="142">
        <v>42000</v>
      </c>
      <c r="AC26" s="141" t="s">
        <v>338</v>
      </c>
      <c r="AD26" s="141">
        <v>24</v>
      </c>
      <c r="AE26" s="141" t="s">
        <v>313</v>
      </c>
      <c r="AF26" s="141" t="s">
        <v>549</v>
      </c>
      <c r="AG26" s="141" t="s">
        <v>550</v>
      </c>
      <c r="AH26" s="141" t="s">
        <v>316</v>
      </c>
      <c r="AI26" s="141" t="s">
        <v>551</v>
      </c>
      <c r="AJ26" s="142">
        <v>2240</v>
      </c>
      <c r="AK26" s="142">
        <v>2240</v>
      </c>
      <c r="AL26" s="141" t="s">
        <v>552</v>
      </c>
      <c r="AM26" s="142">
        <v>26117.98</v>
      </c>
      <c r="AN26" s="142">
        <v>9722.02</v>
      </c>
      <c r="AO26" s="142">
        <v>35840</v>
      </c>
      <c r="AP26" s="142">
        <v>15882.02</v>
      </c>
      <c r="AQ26" s="142">
        <v>1496.98</v>
      </c>
      <c r="AR26" s="142">
        <v>17379</v>
      </c>
      <c r="AS26" s="142">
        <v>15882.02</v>
      </c>
      <c r="AT26" s="142">
        <v>1496.98</v>
      </c>
      <c r="AU26" s="142">
        <v>17379</v>
      </c>
      <c r="AV26" s="141">
        <v>30</v>
      </c>
      <c r="AW26" s="124"/>
      <c r="AX26" s="124"/>
      <c r="AY26" s="124"/>
      <c r="AZ26" s="124"/>
      <c r="BA26" s="125"/>
      <c r="BB26" s="141" t="s">
        <v>379</v>
      </c>
      <c r="BC26" s="141" t="s">
        <v>138</v>
      </c>
      <c r="BD26" s="141"/>
      <c r="BE26" s="142">
        <v>0</v>
      </c>
      <c r="BF26" s="141" t="s">
        <v>493</v>
      </c>
      <c r="BG26" s="123" t="s">
        <v>604</v>
      </c>
      <c r="BH26" s="123" t="s">
        <v>434</v>
      </c>
      <c r="BI26" s="95" t="s">
        <v>104</v>
      </c>
      <c r="BJ26" s="97">
        <v>46093</v>
      </c>
      <c r="BK26" s="95"/>
      <c r="BL26" s="95" t="s">
        <v>109</v>
      </c>
      <c r="BM26" s="98" t="s">
        <v>124</v>
      </c>
      <c r="BN26" s="99" t="s">
        <v>193</v>
      </c>
      <c r="BO26" s="123" t="s">
        <v>235</v>
      </c>
      <c r="BP26" s="123"/>
      <c r="BQ26" s="42"/>
      <c r="BR26" s="96" t="s">
        <v>616</v>
      </c>
    </row>
    <row r="27" spans="1:70" ht="30" hidden="1" customHeight="1" x14ac:dyDescent="0.35">
      <c r="A27" s="95">
        <v>23</v>
      </c>
      <c r="B27" s="141" t="s">
        <v>245</v>
      </c>
      <c r="C27" s="141" t="s">
        <v>246</v>
      </c>
      <c r="D27" s="141" t="s">
        <v>247</v>
      </c>
      <c r="E27" s="141" t="s">
        <v>247</v>
      </c>
      <c r="F27" s="141" t="s">
        <v>247</v>
      </c>
      <c r="G27" s="141" t="s">
        <v>248</v>
      </c>
      <c r="H27" s="141" t="s">
        <v>249</v>
      </c>
      <c r="I27" s="141">
        <v>17016</v>
      </c>
      <c r="J27" s="141" t="s">
        <v>486</v>
      </c>
      <c r="K27" s="141">
        <v>17016</v>
      </c>
      <c r="L27" s="141" t="s">
        <v>479</v>
      </c>
      <c r="M27" s="141" t="s">
        <v>480</v>
      </c>
      <c r="N27" s="141">
        <v>398751</v>
      </c>
      <c r="O27" s="141" t="s">
        <v>487</v>
      </c>
      <c r="P27" s="141">
        <v>595217</v>
      </c>
      <c r="Q27" s="141" t="s">
        <v>495</v>
      </c>
      <c r="R27" s="141" t="s">
        <v>401</v>
      </c>
      <c r="S27" s="141" t="s">
        <v>496</v>
      </c>
      <c r="T27" s="141" t="s">
        <v>496</v>
      </c>
      <c r="U27" s="141" t="s">
        <v>296</v>
      </c>
      <c r="V27" s="141" t="s">
        <v>258</v>
      </c>
      <c r="W27" s="141">
        <v>541</v>
      </c>
      <c r="X27" s="141" t="s">
        <v>267</v>
      </c>
      <c r="Y27" s="141">
        <v>353957917</v>
      </c>
      <c r="Z27" s="141" t="s">
        <v>523</v>
      </c>
      <c r="AA27" s="141" t="s">
        <v>553</v>
      </c>
      <c r="AB27" s="142">
        <v>30000</v>
      </c>
      <c r="AC27" s="141" t="s">
        <v>534</v>
      </c>
      <c r="AD27" s="141">
        <v>18</v>
      </c>
      <c r="AE27" s="141" t="s">
        <v>554</v>
      </c>
      <c r="AF27" s="141" t="s">
        <v>555</v>
      </c>
      <c r="AG27" s="141" t="s">
        <v>556</v>
      </c>
      <c r="AH27" s="141" t="s">
        <v>316</v>
      </c>
      <c r="AI27" s="141" t="s">
        <v>557</v>
      </c>
      <c r="AJ27" s="142">
        <v>2020</v>
      </c>
      <c r="AK27" s="142">
        <v>2020</v>
      </c>
      <c r="AL27" s="141" t="s">
        <v>558</v>
      </c>
      <c r="AM27" s="142">
        <v>24271.24</v>
      </c>
      <c r="AN27" s="142">
        <v>6028.76</v>
      </c>
      <c r="AO27" s="142">
        <v>30300</v>
      </c>
      <c r="AP27" s="142">
        <v>5728.76</v>
      </c>
      <c r="AQ27" s="142">
        <v>228.24</v>
      </c>
      <c r="AR27" s="142">
        <v>5957</v>
      </c>
      <c r="AS27" s="142">
        <v>5728.76</v>
      </c>
      <c r="AT27" s="142">
        <v>228.24</v>
      </c>
      <c r="AU27" s="142">
        <v>5957</v>
      </c>
      <c r="AV27" s="141">
        <v>28</v>
      </c>
      <c r="AW27" s="124"/>
      <c r="AX27" s="124"/>
      <c r="AY27" s="124"/>
      <c r="AZ27" s="124"/>
      <c r="BA27" s="125"/>
      <c r="BB27" s="141" t="s">
        <v>379</v>
      </c>
      <c r="BC27" s="141" t="s">
        <v>138</v>
      </c>
      <c r="BD27" s="141" t="s">
        <v>600</v>
      </c>
      <c r="BE27" s="142">
        <v>30000</v>
      </c>
      <c r="BF27" s="141" t="s">
        <v>496</v>
      </c>
      <c r="BG27" s="123" t="s">
        <v>605</v>
      </c>
      <c r="BH27" s="123" t="s">
        <v>434</v>
      </c>
      <c r="BI27" s="95" t="s">
        <v>104</v>
      </c>
      <c r="BJ27" s="97">
        <v>46093</v>
      </c>
      <c r="BK27" s="95"/>
      <c r="BL27" s="95" t="s">
        <v>109</v>
      </c>
      <c r="BM27" s="98" t="s">
        <v>124</v>
      </c>
      <c r="BN27" s="99" t="s">
        <v>193</v>
      </c>
      <c r="BO27" s="123" t="s">
        <v>235</v>
      </c>
      <c r="BP27" s="123"/>
      <c r="BQ27" s="42"/>
      <c r="BR27" s="96" t="s">
        <v>616</v>
      </c>
    </row>
    <row r="28" spans="1:70" ht="30" hidden="1" customHeight="1" x14ac:dyDescent="0.35">
      <c r="A28" s="95">
        <v>24</v>
      </c>
      <c r="B28" s="141" t="s">
        <v>245</v>
      </c>
      <c r="C28" s="141" t="s">
        <v>246</v>
      </c>
      <c r="D28" s="141" t="s">
        <v>247</v>
      </c>
      <c r="E28" s="141" t="s">
        <v>247</v>
      </c>
      <c r="F28" s="141" t="s">
        <v>247</v>
      </c>
      <c r="G28" s="141" t="s">
        <v>248</v>
      </c>
      <c r="H28" s="141" t="s">
        <v>249</v>
      </c>
      <c r="I28" s="141">
        <v>222454</v>
      </c>
      <c r="J28" s="141" t="s">
        <v>478</v>
      </c>
      <c r="K28" s="141">
        <v>222454</v>
      </c>
      <c r="L28" s="141" t="s">
        <v>479</v>
      </c>
      <c r="M28" s="141" t="s">
        <v>480</v>
      </c>
      <c r="N28" s="141">
        <v>396724</v>
      </c>
      <c r="O28" s="141" t="s">
        <v>481</v>
      </c>
      <c r="P28" s="141">
        <v>685726</v>
      </c>
      <c r="Q28" s="141" t="s">
        <v>484</v>
      </c>
      <c r="R28" s="141" t="s">
        <v>401</v>
      </c>
      <c r="S28" s="141" t="s">
        <v>485</v>
      </c>
      <c r="T28" s="141" t="s">
        <v>485</v>
      </c>
      <c r="U28" s="141" t="s">
        <v>296</v>
      </c>
      <c r="V28" s="141" t="s">
        <v>258</v>
      </c>
      <c r="W28" s="141">
        <v>541</v>
      </c>
      <c r="X28" s="141" t="s">
        <v>267</v>
      </c>
      <c r="Y28" s="141">
        <v>354074221</v>
      </c>
      <c r="Z28" s="141" t="s">
        <v>520</v>
      </c>
      <c r="AA28" s="141" t="s">
        <v>559</v>
      </c>
      <c r="AB28" s="142">
        <v>30000</v>
      </c>
      <c r="AC28" s="141" t="s">
        <v>534</v>
      </c>
      <c r="AD28" s="141">
        <v>18</v>
      </c>
      <c r="AE28" s="141" t="s">
        <v>554</v>
      </c>
      <c r="AF28" s="141" t="s">
        <v>540</v>
      </c>
      <c r="AG28" s="141" t="s">
        <v>541</v>
      </c>
      <c r="AH28" s="141" t="s">
        <v>316</v>
      </c>
      <c r="AI28" s="141" t="s">
        <v>557</v>
      </c>
      <c r="AJ28" s="142">
        <v>2020</v>
      </c>
      <c r="AK28" s="142">
        <v>2020</v>
      </c>
      <c r="AL28" s="141" t="s">
        <v>538</v>
      </c>
      <c r="AM28" s="142">
        <v>20760.13</v>
      </c>
      <c r="AN28" s="142">
        <v>5499.87</v>
      </c>
      <c r="AO28" s="142">
        <v>26260</v>
      </c>
      <c r="AP28" s="142">
        <v>9239.8700000000008</v>
      </c>
      <c r="AQ28" s="142">
        <v>582.13</v>
      </c>
      <c r="AR28" s="142">
        <v>9822</v>
      </c>
      <c r="AS28" s="142">
        <v>9239.8700000000008</v>
      </c>
      <c r="AT28" s="142">
        <v>582.13</v>
      </c>
      <c r="AU28" s="142">
        <v>9822</v>
      </c>
      <c r="AV28" s="141">
        <v>28</v>
      </c>
      <c r="AW28" s="124"/>
      <c r="AX28" s="124"/>
      <c r="AY28" s="124"/>
      <c r="AZ28" s="124"/>
      <c r="BA28" s="125"/>
      <c r="BB28" s="141" t="s">
        <v>379</v>
      </c>
      <c r="BC28" s="141" t="s">
        <v>138</v>
      </c>
      <c r="BD28" s="141" t="s">
        <v>381</v>
      </c>
      <c r="BE28" s="142">
        <v>30000</v>
      </c>
      <c r="BF28" s="141" t="s">
        <v>485</v>
      </c>
      <c r="BG28" s="123" t="s">
        <v>602</v>
      </c>
      <c r="BH28" s="123" t="s">
        <v>434</v>
      </c>
      <c r="BI28" s="95" t="s">
        <v>104</v>
      </c>
      <c r="BJ28" s="97">
        <v>46093</v>
      </c>
      <c r="BK28" s="95"/>
      <c r="BL28" s="95" t="s">
        <v>109</v>
      </c>
      <c r="BM28" s="98" t="s">
        <v>124</v>
      </c>
      <c r="BN28" s="99" t="s">
        <v>193</v>
      </c>
      <c r="BO28" s="123" t="s">
        <v>235</v>
      </c>
      <c r="BP28" s="123"/>
      <c r="BQ28" s="42"/>
      <c r="BR28" s="96" t="s">
        <v>616</v>
      </c>
    </row>
    <row r="29" spans="1:70" ht="30" hidden="1" customHeight="1" x14ac:dyDescent="0.35">
      <c r="A29" s="95">
        <v>25</v>
      </c>
      <c r="B29" s="141" t="s">
        <v>245</v>
      </c>
      <c r="C29" s="141" t="s">
        <v>246</v>
      </c>
      <c r="D29" s="141" t="s">
        <v>247</v>
      </c>
      <c r="E29" s="141" t="s">
        <v>247</v>
      </c>
      <c r="F29" s="141" t="s">
        <v>247</v>
      </c>
      <c r="G29" s="141" t="s">
        <v>248</v>
      </c>
      <c r="H29" s="141" t="s">
        <v>249</v>
      </c>
      <c r="I29" s="141">
        <v>225204</v>
      </c>
      <c r="J29" s="141" t="s">
        <v>497</v>
      </c>
      <c r="K29" s="141">
        <v>225204</v>
      </c>
      <c r="L29" s="141" t="s">
        <v>479</v>
      </c>
      <c r="M29" s="141" t="s">
        <v>480</v>
      </c>
      <c r="N29" s="141">
        <v>403672</v>
      </c>
      <c r="O29" s="141" t="s">
        <v>498</v>
      </c>
      <c r="P29" s="141">
        <v>733809</v>
      </c>
      <c r="Q29" s="141" t="s">
        <v>499</v>
      </c>
      <c r="R29" s="141" t="s">
        <v>255</v>
      </c>
      <c r="S29" s="141" t="s">
        <v>500</v>
      </c>
      <c r="T29" s="141" t="s">
        <v>500</v>
      </c>
      <c r="U29" s="141" t="s">
        <v>272</v>
      </c>
      <c r="V29" s="141" t="s">
        <v>258</v>
      </c>
      <c r="W29" s="141">
        <v>541</v>
      </c>
      <c r="X29" s="141" t="s">
        <v>267</v>
      </c>
      <c r="Y29" s="141">
        <v>354181343</v>
      </c>
      <c r="Z29" s="141" t="s">
        <v>524</v>
      </c>
      <c r="AA29" s="141" t="s">
        <v>560</v>
      </c>
      <c r="AB29" s="142">
        <v>42000</v>
      </c>
      <c r="AC29" s="141" t="s">
        <v>320</v>
      </c>
      <c r="AD29" s="141">
        <v>24</v>
      </c>
      <c r="AE29" s="141" t="s">
        <v>313</v>
      </c>
      <c r="AF29" s="141" t="s">
        <v>561</v>
      </c>
      <c r="AG29" s="141" t="s">
        <v>562</v>
      </c>
      <c r="AH29" s="141" t="s">
        <v>316</v>
      </c>
      <c r="AI29" s="141" t="s">
        <v>563</v>
      </c>
      <c r="AJ29" s="142">
        <v>2240</v>
      </c>
      <c r="AK29" s="142">
        <v>2240</v>
      </c>
      <c r="AL29" s="141" t="s">
        <v>564</v>
      </c>
      <c r="AM29" s="142">
        <v>21391.01</v>
      </c>
      <c r="AN29" s="142">
        <v>9968.99</v>
      </c>
      <c r="AO29" s="142">
        <v>31360</v>
      </c>
      <c r="AP29" s="142">
        <v>20608.990000000002</v>
      </c>
      <c r="AQ29" s="142">
        <v>2500.0100000000002</v>
      </c>
      <c r="AR29" s="142">
        <v>23109</v>
      </c>
      <c r="AS29" s="142">
        <v>20608.990000000002</v>
      </c>
      <c r="AT29" s="142">
        <v>2500.0100000000002</v>
      </c>
      <c r="AU29" s="142">
        <v>23109</v>
      </c>
      <c r="AV29" s="141">
        <v>26</v>
      </c>
      <c r="AW29" s="124"/>
      <c r="AX29" s="124"/>
      <c r="AY29" s="124"/>
      <c r="AZ29" s="124"/>
      <c r="BA29" s="125"/>
      <c r="BB29" s="141" t="s">
        <v>379</v>
      </c>
      <c r="BC29" s="141" t="s">
        <v>138</v>
      </c>
      <c r="BD29" s="141" t="s">
        <v>380</v>
      </c>
      <c r="BE29" s="142">
        <v>42000</v>
      </c>
      <c r="BF29" s="141" t="s">
        <v>500</v>
      </c>
      <c r="BG29" s="123" t="s">
        <v>606</v>
      </c>
      <c r="BH29" s="123" t="s">
        <v>434</v>
      </c>
      <c r="BI29" s="95" t="s">
        <v>104</v>
      </c>
      <c r="BJ29" s="97">
        <v>46093</v>
      </c>
      <c r="BK29" s="95"/>
      <c r="BL29" s="95" t="s">
        <v>108</v>
      </c>
      <c r="BM29" s="98" t="s">
        <v>113</v>
      </c>
      <c r="BN29" s="99" t="s">
        <v>193</v>
      </c>
      <c r="BO29" s="123" t="s">
        <v>235</v>
      </c>
      <c r="BP29" s="123"/>
      <c r="BQ29" s="42"/>
      <c r="BR29" s="96" t="s">
        <v>616</v>
      </c>
    </row>
    <row r="30" spans="1:70" ht="30" hidden="1" customHeight="1" x14ac:dyDescent="0.35">
      <c r="A30" s="95">
        <v>26</v>
      </c>
      <c r="B30" s="141" t="s">
        <v>245</v>
      </c>
      <c r="C30" s="141" t="s">
        <v>246</v>
      </c>
      <c r="D30" s="141" t="s">
        <v>247</v>
      </c>
      <c r="E30" s="141" t="s">
        <v>247</v>
      </c>
      <c r="F30" s="141" t="s">
        <v>247</v>
      </c>
      <c r="G30" s="141" t="s">
        <v>248</v>
      </c>
      <c r="H30" s="141" t="s">
        <v>249</v>
      </c>
      <c r="I30" s="141">
        <v>222454</v>
      </c>
      <c r="J30" s="141" t="s">
        <v>478</v>
      </c>
      <c r="K30" s="141">
        <v>222454</v>
      </c>
      <c r="L30" s="141" t="s">
        <v>479</v>
      </c>
      <c r="M30" s="141" t="s">
        <v>480</v>
      </c>
      <c r="N30" s="141">
        <v>396724</v>
      </c>
      <c r="O30" s="141" t="s">
        <v>481</v>
      </c>
      <c r="P30" s="141">
        <v>700439</v>
      </c>
      <c r="Q30" s="141" t="s">
        <v>501</v>
      </c>
      <c r="R30" s="141" t="s">
        <v>255</v>
      </c>
      <c r="S30" s="141" t="s">
        <v>502</v>
      </c>
      <c r="T30" s="141" t="s">
        <v>502</v>
      </c>
      <c r="U30" s="141" t="s">
        <v>296</v>
      </c>
      <c r="V30" s="141" t="s">
        <v>503</v>
      </c>
      <c r="W30" s="141">
        <v>541</v>
      </c>
      <c r="X30" s="141" t="s">
        <v>267</v>
      </c>
      <c r="Y30" s="141">
        <v>354312595</v>
      </c>
      <c r="Z30" s="141" t="s">
        <v>525</v>
      </c>
      <c r="AA30" s="141" t="s">
        <v>565</v>
      </c>
      <c r="AB30" s="142">
        <v>42000</v>
      </c>
      <c r="AC30" s="141" t="s">
        <v>534</v>
      </c>
      <c r="AD30" s="141">
        <v>24</v>
      </c>
      <c r="AE30" s="141" t="s">
        <v>313</v>
      </c>
      <c r="AF30" s="141" t="s">
        <v>566</v>
      </c>
      <c r="AG30" s="141" t="s">
        <v>567</v>
      </c>
      <c r="AH30" s="141" t="s">
        <v>316</v>
      </c>
      <c r="AI30" s="141" t="s">
        <v>331</v>
      </c>
      <c r="AJ30" s="142">
        <v>2240</v>
      </c>
      <c r="AK30" s="142">
        <v>2240</v>
      </c>
      <c r="AL30" s="141" t="s">
        <v>568</v>
      </c>
      <c r="AM30" s="142">
        <v>17976.97</v>
      </c>
      <c r="AN30" s="142">
        <v>8903.0300000000007</v>
      </c>
      <c r="AO30" s="142">
        <v>26880</v>
      </c>
      <c r="AP30" s="142">
        <v>24023.03</v>
      </c>
      <c r="AQ30" s="142">
        <v>3463.97</v>
      </c>
      <c r="AR30" s="142">
        <v>27487</v>
      </c>
      <c r="AS30" s="142">
        <v>24023.03</v>
      </c>
      <c r="AT30" s="142">
        <v>3463.97</v>
      </c>
      <c r="AU30" s="142">
        <v>27487</v>
      </c>
      <c r="AV30" s="141">
        <v>27</v>
      </c>
      <c r="AW30" s="124"/>
      <c r="AX30" s="124"/>
      <c r="AY30" s="124"/>
      <c r="AZ30" s="124"/>
      <c r="BA30" s="125"/>
      <c r="BB30" s="141" t="s">
        <v>379</v>
      </c>
      <c r="BC30" s="141" t="s">
        <v>138</v>
      </c>
      <c r="BD30" s="141" t="s">
        <v>381</v>
      </c>
      <c r="BE30" s="142">
        <v>42000</v>
      </c>
      <c r="BF30" s="141" t="s">
        <v>502</v>
      </c>
      <c r="BG30" s="123" t="s">
        <v>607</v>
      </c>
      <c r="BH30" s="123" t="s">
        <v>434</v>
      </c>
      <c r="BI30" s="95" t="s">
        <v>104</v>
      </c>
      <c r="BJ30" s="97">
        <v>46093</v>
      </c>
      <c r="BK30" s="95"/>
      <c r="BL30" s="95" t="s">
        <v>108</v>
      </c>
      <c r="BM30" s="98" t="s">
        <v>113</v>
      </c>
      <c r="BN30" s="99" t="s">
        <v>193</v>
      </c>
      <c r="BO30" s="123" t="s">
        <v>235</v>
      </c>
      <c r="BP30" s="123"/>
      <c r="BQ30" s="42"/>
      <c r="BR30" s="96" t="s">
        <v>616</v>
      </c>
    </row>
    <row r="31" spans="1:70" ht="30" hidden="1" customHeight="1" x14ac:dyDescent="0.35">
      <c r="A31" s="95">
        <v>27</v>
      </c>
      <c r="B31" s="141" t="s">
        <v>245</v>
      </c>
      <c r="C31" s="141" t="s">
        <v>246</v>
      </c>
      <c r="D31" s="141" t="s">
        <v>247</v>
      </c>
      <c r="E31" s="141" t="s">
        <v>247</v>
      </c>
      <c r="F31" s="141" t="s">
        <v>247</v>
      </c>
      <c r="G31" s="141" t="s">
        <v>248</v>
      </c>
      <c r="H31" s="141" t="s">
        <v>249</v>
      </c>
      <c r="I31" s="141">
        <v>222454</v>
      </c>
      <c r="J31" s="141" t="s">
        <v>478</v>
      </c>
      <c r="K31" s="141">
        <v>222454</v>
      </c>
      <c r="L31" s="141" t="s">
        <v>479</v>
      </c>
      <c r="M31" s="141" t="s">
        <v>480</v>
      </c>
      <c r="N31" s="141">
        <v>396724</v>
      </c>
      <c r="O31" s="141" t="s">
        <v>481</v>
      </c>
      <c r="P31" s="141">
        <v>779033</v>
      </c>
      <c r="Q31" s="141" t="s">
        <v>504</v>
      </c>
      <c r="R31" s="141" t="s">
        <v>401</v>
      </c>
      <c r="S31" s="141" t="s">
        <v>505</v>
      </c>
      <c r="T31" s="141" t="s">
        <v>505</v>
      </c>
      <c r="U31" s="141" t="s">
        <v>272</v>
      </c>
      <c r="V31" s="141" t="s">
        <v>258</v>
      </c>
      <c r="W31" s="141">
        <v>541</v>
      </c>
      <c r="X31" s="141" t="s">
        <v>259</v>
      </c>
      <c r="Y31" s="141">
        <v>354340123</v>
      </c>
      <c r="Z31" s="141" t="s">
        <v>526</v>
      </c>
      <c r="AA31" s="141" t="s">
        <v>569</v>
      </c>
      <c r="AB31" s="142">
        <v>13000</v>
      </c>
      <c r="AC31" s="141" t="s">
        <v>534</v>
      </c>
      <c r="AD31" s="141">
        <v>18</v>
      </c>
      <c r="AE31" s="141" t="s">
        <v>554</v>
      </c>
      <c r="AF31" s="141" t="s">
        <v>535</v>
      </c>
      <c r="AG31" s="141" t="s">
        <v>536</v>
      </c>
      <c r="AH31" s="141" t="s">
        <v>316</v>
      </c>
      <c r="AI31" s="141" t="s">
        <v>331</v>
      </c>
      <c r="AJ31" s="142">
        <v>870</v>
      </c>
      <c r="AK31" s="142">
        <v>870</v>
      </c>
      <c r="AL31" s="141" t="s">
        <v>570</v>
      </c>
      <c r="AM31" s="142">
        <v>7965.64</v>
      </c>
      <c r="AN31" s="142">
        <v>2474.36</v>
      </c>
      <c r="AO31" s="142">
        <v>10440</v>
      </c>
      <c r="AP31" s="142">
        <v>5034.3599999999997</v>
      </c>
      <c r="AQ31" s="142">
        <v>387.64</v>
      </c>
      <c r="AR31" s="142">
        <v>5422</v>
      </c>
      <c r="AS31" s="142">
        <v>5034.3599999999997</v>
      </c>
      <c r="AT31" s="142">
        <v>387.64</v>
      </c>
      <c r="AU31" s="142">
        <v>5422</v>
      </c>
      <c r="AV31" s="141">
        <v>27</v>
      </c>
      <c r="AW31" s="124"/>
      <c r="AX31" s="124"/>
      <c r="AY31" s="124"/>
      <c r="AZ31" s="124"/>
      <c r="BA31" s="125"/>
      <c r="BB31" s="141" t="s">
        <v>379</v>
      </c>
      <c r="BC31" s="141" t="s">
        <v>138</v>
      </c>
      <c r="BD31" s="141" t="s">
        <v>381</v>
      </c>
      <c r="BE31" s="142">
        <v>13000</v>
      </c>
      <c r="BF31" s="141" t="s">
        <v>505</v>
      </c>
      <c r="BG31" s="123" t="s">
        <v>608</v>
      </c>
      <c r="BH31" s="123" t="s">
        <v>434</v>
      </c>
      <c r="BI31" s="95" t="s">
        <v>104</v>
      </c>
      <c r="BJ31" s="97">
        <v>46093</v>
      </c>
      <c r="BK31" s="95"/>
      <c r="BL31" s="95" t="s">
        <v>108</v>
      </c>
      <c r="BM31" s="98" t="s">
        <v>113</v>
      </c>
      <c r="BN31" s="99" t="s">
        <v>193</v>
      </c>
      <c r="BO31" s="123" t="s">
        <v>235</v>
      </c>
      <c r="BP31" s="123"/>
      <c r="BQ31" s="42"/>
      <c r="BR31" s="96" t="s">
        <v>616</v>
      </c>
    </row>
    <row r="32" spans="1:70" ht="30" hidden="1" customHeight="1" x14ac:dyDescent="0.35">
      <c r="A32" s="95">
        <v>28</v>
      </c>
      <c r="B32" s="141" t="s">
        <v>245</v>
      </c>
      <c r="C32" s="141" t="s">
        <v>246</v>
      </c>
      <c r="D32" s="141" t="s">
        <v>247</v>
      </c>
      <c r="E32" s="141" t="s">
        <v>247</v>
      </c>
      <c r="F32" s="141" t="s">
        <v>247</v>
      </c>
      <c r="G32" s="141" t="s">
        <v>248</v>
      </c>
      <c r="H32" s="141" t="s">
        <v>249</v>
      </c>
      <c r="I32" s="141">
        <v>225204</v>
      </c>
      <c r="J32" s="141" t="s">
        <v>497</v>
      </c>
      <c r="K32" s="141">
        <v>225204</v>
      </c>
      <c r="L32" s="141" t="s">
        <v>479</v>
      </c>
      <c r="M32" s="141" t="s">
        <v>480</v>
      </c>
      <c r="N32" s="141">
        <v>403790</v>
      </c>
      <c r="O32" s="141" t="s">
        <v>506</v>
      </c>
      <c r="P32" s="141">
        <v>607270</v>
      </c>
      <c r="Q32" s="141" t="s">
        <v>507</v>
      </c>
      <c r="R32" s="141" t="s">
        <v>255</v>
      </c>
      <c r="S32" s="141" t="s">
        <v>508</v>
      </c>
      <c r="T32" s="141" t="s">
        <v>508</v>
      </c>
      <c r="U32" s="141" t="s">
        <v>296</v>
      </c>
      <c r="V32" s="141" t="s">
        <v>258</v>
      </c>
      <c r="W32" s="141">
        <v>541</v>
      </c>
      <c r="X32" s="141" t="s">
        <v>259</v>
      </c>
      <c r="Y32" s="141">
        <v>355064262</v>
      </c>
      <c r="Z32" s="141" t="s">
        <v>527</v>
      </c>
      <c r="AA32" s="141" t="s">
        <v>571</v>
      </c>
      <c r="AB32" s="142">
        <v>42000</v>
      </c>
      <c r="AC32" s="141" t="s">
        <v>572</v>
      </c>
      <c r="AD32" s="141">
        <v>24</v>
      </c>
      <c r="AE32" s="141" t="s">
        <v>313</v>
      </c>
      <c r="AF32" s="141" t="s">
        <v>573</v>
      </c>
      <c r="AG32" s="141" t="s">
        <v>574</v>
      </c>
      <c r="AH32" s="141" t="s">
        <v>316</v>
      </c>
      <c r="AI32" s="141" t="s">
        <v>336</v>
      </c>
      <c r="AJ32" s="142">
        <v>2240</v>
      </c>
      <c r="AK32" s="142">
        <v>2240</v>
      </c>
      <c r="AL32" s="141" t="s">
        <v>382</v>
      </c>
      <c r="AM32" s="142">
        <v>20247.09</v>
      </c>
      <c r="AN32" s="142">
        <v>8872.91</v>
      </c>
      <c r="AO32" s="142">
        <v>29120</v>
      </c>
      <c r="AP32" s="142">
        <v>21752.91</v>
      </c>
      <c r="AQ32" s="142">
        <v>2825.09</v>
      </c>
      <c r="AR32" s="142">
        <v>24578</v>
      </c>
      <c r="AS32" s="142">
        <v>21752.91</v>
      </c>
      <c r="AT32" s="142">
        <v>2825.09</v>
      </c>
      <c r="AU32" s="142">
        <v>24578</v>
      </c>
      <c r="AV32" s="141">
        <v>25</v>
      </c>
      <c r="AW32" s="124"/>
      <c r="AX32" s="124"/>
      <c r="AY32" s="124"/>
      <c r="AZ32" s="124"/>
      <c r="BA32" s="125"/>
      <c r="BB32" s="141" t="s">
        <v>379</v>
      </c>
      <c r="BC32" s="141" t="s">
        <v>138</v>
      </c>
      <c r="BD32" s="141" t="s">
        <v>600</v>
      </c>
      <c r="BE32" s="142">
        <v>42000</v>
      </c>
      <c r="BF32" s="141" t="s">
        <v>508</v>
      </c>
      <c r="BG32" s="123" t="s">
        <v>609</v>
      </c>
      <c r="BH32" s="123" t="s">
        <v>434</v>
      </c>
      <c r="BI32" s="95" t="s">
        <v>104</v>
      </c>
      <c r="BJ32" s="97">
        <v>46093</v>
      </c>
      <c r="BK32" s="95"/>
      <c r="BL32" s="95" t="s">
        <v>108</v>
      </c>
      <c r="BM32" s="98" t="s">
        <v>113</v>
      </c>
      <c r="BN32" s="99" t="s">
        <v>193</v>
      </c>
      <c r="BO32" s="123" t="s">
        <v>235</v>
      </c>
      <c r="BP32" s="123"/>
      <c r="BQ32" s="42"/>
      <c r="BR32" s="96" t="s">
        <v>616</v>
      </c>
    </row>
    <row r="33" spans="1:70" ht="30" hidden="1" customHeight="1" x14ac:dyDescent="0.35">
      <c r="A33" s="95">
        <v>29</v>
      </c>
      <c r="B33" s="141" t="s">
        <v>245</v>
      </c>
      <c r="C33" s="141" t="s">
        <v>246</v>
      </c>
      <c r="D33" s="141" t="s">
        <v>247</v>
      </c>
      <c r="E33" s="141" t="s">
        <v>247</v>
      </c>
      <c r="F33" s="141" t="s">
        <v>247</v>
      </c>
      <c r="G33" s="141" t="s">
        <v>248</v>
      </c>
      <c r="H33" s="141" t="s">
        <v>249</v>
      </c>
      <c r="I33" s="141">
        <v>225204</v>
      </c>
      <c r="J33" s="141" t="s">
        <v>497</v>
      </c>
      <c r="K33" s="141">
        <v>225204</v>
      </c>
      <c r="L33" s="141" t="s">
        <v>479</v>
      </c>
      <c r="M33" s="141" t="s">
        <v>480</v>
      </c>
      <c r="N33" s="141">
        <v>403790</v>
      </c>
      <c r="O33" s="141" t="s">
        <v>506</v>
      </c>
      <c r="P33" s="141">
        <v>607270</v>
      </c>
      <c r="Q33" s="141" t="s">
        <v>507</v>
      </c>
      <c r="R33" s="141" t="s">
        <v>255</v>
      </c>
      <c r="S33" s="141" t="s">
        <v>509</v>
      </c>
      <c r="T33" s="141" t="s">
        <v>509</v>
      </c>
      <c r="U33" s="141" t="s">
        <v>296</v>
      </c>
      <c r="V33" s="141" t="s">
        <v>258</v>
      </c>
      <c r="W33" s="141">
        <v>0</v>
      </c>
      <c r="X33" s="141" t="s">
        <v>517</v>
      </c>
      <c r="Y33" s="141">
        <v>355809527</v>
      </c>
      <c r="Z33" s="141" t="s">
        <v>528</v>
      </c>
      <c r="AA33" s="141" t="s">
        <v>575</v>
      </c>
      <c r="AB33" s="142">
        <v>42000</v>
      </c>
      <c r="AC33" s="141" t="s">
        <v>572</v>
      </c>
      <c r="AD33" s="141">
        <v>24</v>
      </c>
      <c r="AE33" s="141" t="s">
        <v>313</v>
      </c>
      <c r="AF33" s="141" t="s">
        <v>576</v>
      </c>
      <c r="AG33" s="141" t="s">
        <v>577</v>
      </c>
      <c r="AH33" s="141" t="s">
        <v>353</v>
      </c>
      <c r="AI33" s="141" t="s">
        <v>578</v>
      </c>
      <c r="AJ33" s="142">
        <v>2240</v>
      </c>
      <c r="AK33" s="142">
        <v>2240</v>
      </c>
      <c r="AL33" s="141" t="s">
        <v>579</v>
      </c>
      <c r="AM33" s="142">
        <v>18733.77</v>
      </c>
      <c r="AN33" s="142">
        <v>8146.23</v>
      </c>
      <c r="AO33" s="142">
        <v>26880</v>
      </c>
      <c r="AP33" s="142">
        <v>23266.23</v>
      </c>
      <c r="AQ33" s="142">
        <v>3248.77</v>
      </c>
      <c r="AR33" s="142">
        <v>26515</v>
      </c>
      <c r="AS33" s="142">
        <v>23266.23</v>
      </c>
      <c r="AT33" s="142">
        <v>3248.77</v>
      </c>
      <c r="AU33" s="142">
        <v>26515</v>
      </c>
      <c r="AV33" s="141">
        <v>24</v>
      </c>
      <c r="AW33" s="124"/>
      <c r="AX33" s="124"/>
      <c r="AY33" s="124"/>
      <c r="AZ33" s="124"/>
      <c r="BA33" s="125"/>
      <c r="BB33" s="141" t="s">
        <v>379</v>
      </c>
      <c r="BC33" s="141" t="s">
        <v>138</v>
      </c>
      <c r="BD33" s="141" t="s">
        <v>600</v>
      </c>
      <c r="BE33" s="142">
        <v>42000</v>
      </c>
      <c r="BF33" s="141" t="s">
        <v>509</v>
      </c>
      <c r="BG33" s="123" t="s">
        <v>610</v>
      </c>
      <c r="BH33" s="123" t="s">
        <v>434</v>
      </c>
      <c r="BI33" s="95" t="s">
        <v>104</v>
      </c>
      <c r="BJ33" s="97">
        <v>46093</v>
      </c>
      <c r="BK33" s="95"/>
      <c r="BL33" s="95" t="s">
        <v>108</v>
      </c>
      <c r="BM33" s="98" t="s">
        <v>113</v>
      </c>
      <c r="BN33" s="99" t="s">
        <v>193</v>
      </c>
      <c r="BO33" s="123" t="s">
        <v>235</v>
      </c>
      <c r="BP33" s="123"/>
      <c r="BQ33" s="42"/>
      <c r="BR33" s="96" t="s">
        <v>616</v>
      </c>
    </row>
    <row r="34" spans="1:70" ht="30" hidden="1" customHeight="1" x14ac:dyDescent="0.35">
      <c r="A34" s="95">
        <v>30</v>
      </c>
      <c r="B34" s="141" t="s">
        <v>245</v>
      </c>
      <c r="C34" s="141" t="s">
        <v>246</v>
      </c>
      <c r="D34" s="141" t="s">
        <v>247</v>
      </c>
      <c r="E34" s="141" t="s">
        <v>247</v>
      </c>
      <c r="F34" s="141" t="s">
        <v>247</v>
      </c>
      <c r="G34" s="141" t="s">
        <v>248</v>
      </c>
      <c r="H34" s="141" t="s">
        <v>249</v>
      </c>
      <c r="I34" s="141">
        <v>16937</v>
      </c>
      <c r="J34" s="141" t="s">
        <v>490</v>
      </c>
      <c r="K34" s="141">
        <v>16937</v>
      </c>
      <c r="L34" s="141" t="s">
        <v>479</v>
      </c>
      <c r="M34" s="141" t="s">
        <v>480</v>
      </c>
      <c r="N34" s="141">
        <v>461743</v>
      </c>
      <c r="O34" s="141" t="s">
        <v>491</v>
      </c>
      <c r="P34" s="141">
        <v>823188</v>
      </c>
      <c r="Q34" s="141" t="s">
        <v>510</v>
      </c>
      <c r="R34" s="141" t="s">
        <v>255</v>
      </c>
      <c r="S34" s="141" t="s">
        <v>511</v>
      </c>
      <c r="T34" s="141" t="s">
        <v>511</v>
      </c>
      <c r="U34" s="141" t="s">
        <v>272</v>
      </c>
      <c r="V34" s="141" t="s">
        <v>258</v>
      </c>
      <c r="W34" s="141">
        <v>0</v>
      </c>
      <c r="X34" s="141" t="s">
        <v>267</v>
      </c>
      <c r="Y34" s="141">
        <v>355944960</v>
      </c>
      <c r="Z34" s="141" t="s">
        <v>529</v>
      </c>
      <c r="AA34" s="141" t="s">
        <v>350</v>
      </c>
      <c r="AB34" s="142">
        <v>42000</v>
      </c>
      <c r="AC34" s="141" t="s">
        <v>338</v>
      </c>
      <c r="AD34" s="141">
        <v>24</v>
      </c>
      <c r="AE34" s="141" t="s">
        <v>313</v>
      </c>
      <c r="AF34" s="141" t="s">
        <v>351</v>
      </c>
      <c r="AG34" s="141" t="s">
        <v>352</v>
      </c>
      <c r="AH34" s="141" t="s">
        <v>353</v>
      </c>
      <c r="AI34" s="141" t="s">
        <v>580</v>
      </c>
      <c r="AJ34" s="142">
        <v>2240</v>
      </c>
      <c r="AK34" s="142">
        <v>2240</v>
      </c>
      <c r="AL34" s="141" t="s">
        <v>581</v>
      </c>
      <c r="AM34" s="142">
        <v>16257.99</v>
      </c>
      <c r="AN34" s="142">
        <v>8382.01</v>
      </c>
      <c r="AO34" s="142">
        <v>24640</v>
      </c>
      <c r="AP34" s="142">
        <v>25742.01</v>
      </c>
      <c r="AQ34" s="142">
        <v>4002.99</v>
      </c>
      <c r="AR34" s="142">
        <v>29745</v>
      </c>
      <c r="AS34" s="142">
        <v>22937.09</v>
      </c>
      <c r="AT34" s="142">
        <v>3942.91</v>
      </c>
      <c r="AU34" s="142">
        <v>26880</v>
      </c>
      <c r="AV34" s="141">
        <v>23</v>
      </c>
      <c r="AW34" s="124"/>
      <c r="AX34" s="124"/>
      <c r="AY34" s="124"/>
      <c r="AZ34" s="124"/>
      <c r="BA34" s="125"/>
      <c r="BB34" s="141" t="s">
        <v>379</v>
      </c>
      <c r="BC34" s="141" t="s">
        <v>138</v>
      </c>
      <c r="BD34" s="141"/>
      <c r="BE34" s="142">
        <v>0</v>
      </c>
      <c r="BF34" s="141" t="s">
        <v>511</v>
      </c>
      <c r="BG34" s="123" t="s">
        <v>611</v>
      </c>
      <c r="BH34" s="123" t="s">
        <v>434</v>
      </c>
      <c r="BI34" s="95" t="s">
        <v>104</v>
      </c>
      <c r="BJ34" s="97">
        <v>46093</v>
      </c>
      <c r="BK34" s="95"/>
      <c r="BL34" s="95" t="s">
        <v>108</v>
      </c>
      <c r="BM34" s="98" t="s">
        <v>113</v>
      </c>
      <c r="BN34" s="99" t="s">
        <v>193</v>
      </c>
      <c r="BO34" s="123" t="s">
        <v>235</v>
      </c>
      <c r="BP34" s="123"/>
      <c r="BQ34" s="42"/>
      <c r="BR34" s="96" t="s">
        <v>616</v>
      </c>
    </row>
    <row r="35" spans="1:70" ht="30" hidden="1" customHeight="1" x14ac:dyDescent="0.35">
      <c r="A35" s="95">
        <v>31</v>
      </c>
      <c r="B35" s="141" t="s">
        <v>245</v>
      </c>
      <c r="C35" s="141" t="s">
        <v>246</v>
      </c>
      <c r="D35" s="141" t="s">
        <v>247</v>
      </c>
      <c r="E35" s="141" t="s">
        <v>247</v>
      </c>
      <c r="F35" s="141" t="s">
        <v>247</v>
      </c>
      <c r="G35" s="141" t="s">
        <v>248</v>
      </c>
      <c r="H35" s="141" t="s">
        <v>249</v>
      </c>
      <c r="I35" s="141">
        <v>16937</v>
      </c>
      <c r="J35" s="141" t="s">
        <v>490</v>
      </c>
      <c r="K35" s="141">
        <v>16937</v>
      </c>
      <c r="L35" s="141" t="s">
        <v>479</v>
      </c>
      <c r="M35" s="141" t="s">
        <v>480</v>
      </c>
      <c r="N35" s="141">
        <v>461743</v>
      </c>
      <c r="O35" s="141" t="s">
        <v>491</v>
      </c>
      <c r="P35" s="141">
        <v>823188</v>
      </c>
      <c r="Q35" s="141" t="s">
        <v>510</v>
      </c>
      <c r="R35" s="141" t="s">
        <v>255</v>
      </c>
      <c r="S35" s="141" t="s">
        <v>512</v>
      </c>
      <c r="T35" s="141" t="s">
        <v>512</v>
      </c>
      <c r="U35" s="141" t="s">
        <v>272</v>
      </c>
      <c r="V35" s="141" t="s">
        <v>258</v>
      </c>
      <c r="W35" s="141">
        <v>0</v>
      </c>
      <c r="X35" s="141" t="s">
        <v>267</v>
      </c>
      <c r="Y35" s="141">
        <v>356046008</v>
      </c>
      <c r="Z35" s="141" t="s">
        <v>407</v>
      </c>
      <c r="AA35" s="141" t="s">
        <v>582</v>
      </c>
      <c r="AB35" s="142">
        <v>42000</v>
      </c>
      <c r="AC35" s="141" t="s">
        <v>338</v>
      </c>
      <c r="AD35" s="141">
        <v>24</v>
      </c>
      <c r="AE35" s="141" t="s">
        <v>313</v>
      </c>
      <c r="AF35" s="141" t="s">
        <v>583</v>
      </c>
      <c r="AG35" s="141" t="s">
        <v>584</v>
      </c>
      <c r="AH35" s="141" t="s">
        <v>353</v>
      </c>
      <c r="AI35" s="141" t="s">
        <v>580</v>
      </c>
      <c r="AJ35" s="142">
        <v>2240</v>
      </c>
      <c r="AK35" s="142">
        <v>2240</v>
      </c>
      <c r="AL35" s="141" t="s">
        <v>585</v>
      </c>
      <c r="AM35" s="142">
        <v>17732.419999999998</v>
      </c>
      <c r="AN35" s="142">
        <v>8567.58</v>
      </c>
      <c r="AO35" s="142">
        <v>26300</v>
      </c>
      <c r="AP35" s="142">
        <v>24267.58</v>
      </c>
      <c r="AQ35" s="142">
        <v>3355.42</v>
      </c>
      <c r="AR35" s="142">
        <v>27623</v>
      </c>
      <c r="AS35" s="142">
        <v>21915.4</v>
      </c>
      <c r="AT35" s="142">
        <v>3304.6</v>
      </c>
      <c r="AU35" s="142">
        <v>25220</v>
      </c>
      <c r="AV35" s="141">
        <v>23</v>
      </c>
      <c r="AW35" s="124"/>
      <c r="AX35" s="124"/>
      <c r="AY35" s="124"/>
      <c r="AZ35" s="124"/>
      <c r="BA35" s="125"/>
      <c r="BB35" s="141" t="s">
        <v>379</v>
      </c>
      <c r="BC35" s="141" t="s">
        <v>138</v>
      </c>
      <c r="BD35" s="141"/>
      <c r="BE35" s="142">
        <v>0</v>
      </c>
      <c r="BF35" s="141" t="s">
        <v>512</v>
      </c>
      <c r="BG35" s="123" t="s">
        <v>612</v>
      </c>
      <c r="BH35" s="123" t="s">
        <v>434</v>
      </c>
      <c r="BI35" s="95" t="s">
        <v>104</v>
      </c>
      <c r="BJ35" s="97">
        <v>46093</v>
      </c>
      <c r="BK35" s="95"/>
      <c r="BL35" s="95" t="s">
        <v>108</v>
      </c>
      <c r="BM35" s="98" t="s">
        <v>113</v>
      </c>
      <c r="BN35" s="99" t="s">
        <v>193</v>
      </c>
      <c r="BO35" s="123" t="s">
        <v>235</v>
      </c>
      <c r="BP35" s="123"/>
      <c r="BQ35" s="42"/>
      <c r="BR35" s="96" t="s">
        <v>616</v>
      </c>
    </row>
    <row r="36" spans="1:70" ht="30" hidden="1" customHeight="1" x14ac:dyDescent="0.35">
      <c r="A36" s="95">
        <v>32</v>
      </c>
      <c r="B36" s="141" t="s">
        <v>245</v>
      </c>
      <c r="C36" s="141" t="s">
        <v>246</v>
      </c>
      <c r="D36" s="141" t="s">
        <v>247</v>
      </c>
      <c r="E36" s="141" t="s">
        <v>247</v>
      </c>
      <c r="F36" s="141" t="s">
        <v>247</v>
      </c>
      <c r="G36" s="141" t="s">
        <v>248</v>
      </c>
      <c r="H36" s="141" t="s">
        <v>249</v>
      </c>
      <c r="I36" s="141">
        <v>222454</v>
      </c>
      <c r="J36" s="141" t="s">
        <v>478</v>
      </c>
      <c r="K36" s="141">
        <v>222454</v>
      </c>
      <c r="L36" s="141" t="s">
        <v>479</v>
      </c>
      <c r="M36" s="141" t="s">
        <v>480</v>
      </c>
      <c r="N36" s="141">
        <v>396724</v>
      </c>
      <c r="O36" s="141" t="s">
        <v>481</v>
      </c>
      <c r="P36" s="141">
        <v>700439</v>
      </c>
      <c r="Q36" s="141" t="s">
        <v>501</v>
      </c>
      <c r="R36" s="141" t="s">
        <v>401</v>
      </c>
      <c r="S36" s="141" t="s">
        <v>502</v>
      </c>
      <c r="T36" s="141" t="s">
        <v>502</v>
      </c>
      <c r="U36" s="141" t="s">
        <v>296</v>
      </c>
      <c r="V36" s="141" t="s">
        <v>503</v>
      </c>
      <c r="W36" s="141">
        <v>0</v>
      </c>
      <c r="X36" s="141" t="s">
        <v>267</v>
      </c>
      <c r="Y36" s="141">
        <v>357628326</v>
      </c>
      <c r="Z36" s="141" t="s">
        <v>525</v>
      </c>
      <c r="AA36" s="141" t="s">
        <v>586</v>
      </c>
      <c r="AB36" s="142">
        <v>35000</v>
      </c>
      <c r="AC36" s="141" t="s">
        <v>534</v>
      </c>
      <c r="AD36" s="141">
        <v>18</v>
      </c>
      <c r="AE36" s="141" t="s">
        <v>425</v>
      </c>
      <c r="AF36" s="141" t="s">
        <v>566</v>
      </c>
      <c r="AG36" s="141" t="s">
        <v>567</v>
      </c>
      <c r="AH36" s="141" t="s">
        <v>316</v>
      </c>
      <c r="AI36" s="141" t="s">
        <v>587</v>
      </c>
      <c r="AJ36" s="142">
        <v>2350</v>
      </c>
      <c r="AK36" s="142">
        <v>2350</v>
      </c>
      <c r="AL36" s="141" t="s">
        <v>568</v>
      </c>
      <c r="AM36" s="142">
        <v>8018.88</v>
      </c>
      <c r="AN36" s="142">
        <v>3731.12</v>
      </c>
      <c r="AO36" s="142">
        <v>11750</v>
      </c>
      <c r="AP36" s="142">
        <v>26981.119999999999</v>
      </c>
      <c r="AQ36" s="142">
        <v>4201.88</v>
      </c>
      <c r="AR36" s="142">
        <v>31183</v>
      </c>
      <c r="AS36" s="142">
        <v>26981.119999999999</v>
      </c>
      <c r="AT36" s="142">
        <v>4201.88</v>
      </c>
      <c r="AU36" s="142">
        <v>31183</v>
      </c>
      <c r="AV36" s="141">
        <v>19</v>
      </c>
      <c r="AW36" s="124"/>
      <c r="AX36" s="124"/>
      <c r="AY36" s="124"/>
      <c r="AZ36" s="124"/>
      <c r="BA36" s="125"/>
      <c r="BB36" s="141" t="s">
        <v>379</v>
      </c>
      <c r="BC36" s="141" t="s">
        <v>138</v>
      </c>
      <c r="BD36" s="141" t="s">
        <v>381</v>
      </c>
      <c r="BE36" s="142">
        <v>35000</v>
      </c>
      <c r="BF36" s="141" t="s">
        <v>502</v>
      </c>
      <c r="BG36" s="123" t="s">
        <v>607</v>
      </c>
      <c r="BH36" s="123" t="s">
        <v>434</v>
      </c>
      <c r="BI36" s="95" t="s">
        <v>104</v>
      </c>
      <c r="BJ36" s="97">
        <v>46093</v>
      </c>
      <c r="BK36" s="95"/>
      <c r="BL36" s="95" t="s">
        <v>108</v>
      </c>
      <c r="BM36" s="98" t="s">
        <v>113</v>
      </c>
      <c r="BN36" s="99" t="s">
        <v>193</v>
      </c>
      <c r="BO36" s="123" t="s">
        <v>235</v>
      </c>
      <c r="BP36" s="123"/>
      <c r="BQ36" s="42"/>
      <c r="BR36" s="96" t="s">
        <v>616</v>
      </c>
    </row>
    <row r="37" spans="1:70" ht="30" hidden="1" customHeight="1" x14ac:dyDescent="0.35">
      <c r="A37" s="95">
        <v>33</v>
      </c>
      <c r="B37" s="141" t="s">
        <v>245</v>
      </c>
      <c r="C37" s="141" t="s">
        <v>246</v>
      </c>
      <c r="D37" s="141" t="s">
        <v>247</v>
      </c>
      <c r="E37" s="141" t="s">
        <v>247</v>
      </c>
      <c r="F37" s="141" t="s">
        <v>247</v>
      </c>
      <c r="G37" s="141" t="s">
        <v>248</v>
      </c>
      <c r="H37" s="141" t="s">
        <v>249</v>
      </c>
      <c r="I37" s="141">
        <v>222454</v>
      </c>
      <c r="J37" s="141" t="s">
        <v>478</v>
      </c>
      <c r="K37" s="141">
        <v>222454</v>
      </c>
      <c r="L37" s="141" t="s">
        <v>479</v>
      </c>
      <c r="M37" s="141" t="s">
        <v>480</v>
      </c>
      <c r="N37" s="141">
        <v>396724</v>
      </c>
      <c r="O37" s="141" t="s">
        <v>481</v>
      </c>
      <c r="P37" s="141">
        <v>591736</v>
      </c>
      <c r="Q37" s="141" t="s">
        <v>482</v>
      </c>
      <c r="R37" s="141" t="s">
        <v>255</v>
      </c>
      <c r="S37" s="141" t="s">
        <v>513</v>
      </c>
      <c r="T37" s="141" t="s">
        <v>513</v>
      </c>
      <c r="U37" s="141" t="s">
        <v>296</v>
      </c>
      <c r="V37" s="141" t="s">
        <v>258</v>
      </c>
      <c r="W37" s="141">
        <v>0</v>
      </c>
      <c r="X37" s="141" t="s">
        <v>259</v>
      </c>
      <c r="Y37" s="141">
        <v>358577432</v>
      </c>
      <c r="Z37" s="141" t="s">
        <v>530</v>
      </c>
      <c r="AA37" s="141" t="s">
        <v>588</v>
      </c>
      <c r="AB37" s="142">
        <v>52000</v>
      </c>
      <c r="AC37" s="141" t="s">
        <v>534</v>
      </c>
      <c r="AD37" s="141">
        <v>24</v>
      </c>
      <c r="AE37" s="141" t="s">
        <v>589</v>
      </c>
      <c r="AF37" s="141" t="s">
        <v>590</v>
      </c>
      <c r="AG37" s="141" t="s">
        <v>591</v>
      </c>
      <c r="AH37" s="141" t="s">
        <v>316</v>
      </c>
      <c r="AI37" s="141" t="s">
        <v>592</v>
      </c>
      <c r="AJ37" s="142">
        <v>2770</v>
      </c>
      <c r="AK37" s="142">
        <v>2770</v>
      </c>
      <c r="AL37" s="141" t="s">
        <v>593</v>
      </c>
      <c r="AM37" s="142">
        <v>1218.55</v>
      </c>
      <c r="AN37" s="142">
        <v>1551.45</v>
      </c>
      <c r="AO37" s="142">
        <v>2770</v>
      </c>
      <c r="AP37" s="142">
        <v>50781.45</v>
      </c>
      <c r="AQ37" s="142">
        <v>13718.55</v>
      </c>
      <c r="AR37" s="142">
        <v>64500</v>
      </c>
      <c r="AS37" s="142">
        <v>27575.58</v>
      </c>
      <c r="AT37" s="142">
        <v>11204.42</v>
      </c>
      <c r="AU37" s="142">
        <v>38780</v>
      </c>
      <c r="AV37" s="141">
        <v>15</v>
      </c>
      <c r="AW37" s="124"/>
      <c r="AX37" s="124"/>
      <c r="AY37" s="124"/>
      <c r="AZ37" s="124"/>
      <c r="BA37" s="125"/>
      <c r="BB37" s="141" t="s">
        <v>379</v>
      </c>
      <c r="BC37" s="141" t="s">
        <v>138</v>
      </c>
      <c r="BD37" s="141" t="s">
        <v>381</v>
      </c>
      <c r="BE37" s="142">
        <v>52000</v>
      </c>
      <c r="BF37" s="141" t="s">
        <v>513</v>
      </c>
      <c r="BG37" s="123" t="s">
        <v>613</v>
      </c>
      <c r="BH37" s="123" t="s">
        <v>434</v>
      </c>
      <c r="BI37" s="95" t="s">
        <v>104</v>
      </c>
      <c r="BJ37" s="97">
        <v>46093</v>
      </c>
      <c r="BK37" s="95"/>
      <c r="BL37" s="95" t="s">
        <v>108</v>
      </c>
      <c r="BM37" s="98" t="s">
        <v>113</v>
      </c>
      <c r="BN37" s="99" t="s">
        <v>193</v>
      </c>
      <c r="BO37" s="123" t="s">
        <v>235</v>
      </c>
      <c r="BP37" s="123"/>
      <c r="BQ37" s="42"/>
      <c r="BR37" s="96" t="s">
        <v>616</v>
      </c>
    </row>
    <row r="38" spans="1:70" ht="30" hidden="1" customHeight="1" x14ac:dyDescent="0.35">
      <c r="A38" s="95">
        <v>34</v>
      </c>
      <c r="B38" s="141" t="s">
        <v>245</v>
      </c>
      <c r="C38" s="141" t="s">
        <v>246</v>
      </c>
      <c r="D38" s="141" t="s">
        <v>247</v>
      </c>
      <c r="E38" s="141" t="s">
        <v>247</v>
      </c>
      <c r="F38" s="141" t="s">
        <v>247</v>
      </c>
      <c r="G38" s="141" t="s">
        <v>248</v>
      </c>
      <c r="H38" s="141" t="s">
        <v>249</v>
      </c>
      <c r="I38" s="141">
        <v>16937</v>
      </c>
      <c r="J38" s="141" t="s">
        <v>490</v>
      </c>
      <c r="K38" s="141">
        <v>16937</v>
      </c>
      <c r="L38" s="141" t="s">
        <v>479</v>
      </c>
      <c r="M38" s="141" t="s">
        <v>480</v>
      </c>
      <c r="N38" s="141">
        <v>461743</v>
      </c>
      <c r="O38" s="141" t="s">
        <v>491</v>
      </c>
      <c r="P38" s="141">
        <v>709986</v>
      </c>
      <c r="Q38" s="141" t="s">
        <v>514</v>
      </c>
      <c r="R38" s="141" t="s">
        <v>401</v>
      </c>
      <c r="S38" s="141" t="s">
        <v>515</v>
      </c>
      <c r="T38" s="141" t="s">
        <v>515</v>
      </c>
      <c r="U38" s="141" t="s">
        <v>257</v>
      </c>
      <c r="V38" s="141" t="s">
        <v>494</v>
      </c>
      <c r="W38" s="141">
        <v>0</v>
      </c>
      <c r="X38" s="141" t="s">
        <v>518</v>
      </c>
      <c r="Y38" s="141">
        <v>358951431</v>
      </c>
      <c r="Z38" s="141" t="s">
        <v>531</v>
      </c>
      <c r="AA38" s="141" t="s">
        <v>594</v>
      </c>
      <c r="AB38" s="142">
        <v>40000</v>
      </c>
      <c r="AC38" s="141" t="s">
        <v>338</v>
      </c>
      <c r="AD38" s="141">
        <v>12</v>
      </c>
      <c r="AE38" s="141" t="s">
        <v>425</v>
      </c>
      <c r="AF38" s="141" t="s">
        <v>346</v>
      </c>
      <c r="AG38" s="141" t="s">
        <v>347</v>
      </c>
      <c r="AH38" s="141" t="s">
        <v>316</v>
      </c>
      <c r="AI38" s="141" t="s">
        <v>592</v>
      </c>
      <c r="AJ38" s="142">
        <v>3800</v>
      </c>
      <c r="AK38" s="142">
        <v>3800</v>
      </c>
      <c r="AL38" s="141" t="s">
        <v>595</v>
      </c>
      <c r="AM38" s="142">
        <v>2823.56</v>
      </c>
      <c r="AN38" s="142">
        <v>976.44</v>
      </c>
      <c r="AO38" s="142">
        <v>3800</v>
      </c>
      <c r="AP38" s="142">
        <v>37176.44</v>
      </c>
      <c r="AQ38" s="142">
        <v>4745.5600000000004</v>
      </c>
      <c r="AR38" s="142">
        <v>41922</v>
      </c>
      <c r="AS38" s="142">
        <v>37176.44</v>
      </c>
      <c r="AT38" s="142">
        <v>4745.5600000000004</v>
      </c>
      <c r="AU38" s="142">
        <v>41922</v>
      </c>
      <c r="AV38" s="141">
        <v>17</v>
      </c>
      <c r="AW38" s="124"/>
      <c r="AX38" s="124"/>
      <c r="AY38" s="124"/>
      <c r="AZ38" s="124"/>
      <c r="BA38" s="125"/>
      <c r="BB38" s="141" t="s">
        <v>379</v>
      </c>
      <c r="BC38" s="141" t="s">
        <v>138</v>
      </c>
      <c r="BD38" s="141" t="s">
        <v>381</v>
      </c>
      <c r="BE38" s="142">
        <v>40000</v>
      </c>
      <c r="BF38" s="141" t="s">
        <v>515</v>
      </c>
      <c r="BG38" s="123" t="s">
        <v>614</v>
      </c>
      <c r="BH38" s="123" t="s">
        <v>434</v>
      </c>
      <c r="BI38" s="95" t="s">
        <v>104</v>
      </c>
      <c r="BJ38" s="97">
        <v>46093</v>
      </c>
      <c r="BK38" s="95"/>
      <c r="BL38" s="95" t="s">
        <v>108</v>
      </c>
      <c r="BM38" s="98" t="s">
        <v>113</v>
      </c>
      <c r="BN38" s="99" t="s">
        <v>193</v>
      </c>
      <c r="BO38" s="123" t="s">
        <v>235</v>
      </c>
      <c r="BP38" s="123"/>
      <c r="BQ38" s="42"/>
      <c r="BR38" s="96" t="s">
        <v>616</v>
      </c>
    </row>
    <row r="39" spans="1:70" ht="30" hidden="1" customHeight="1" x14ac:dyDescent="0.35">
      <c r="A39" s="95">
        <v>35</v>
      </c>
      <c r="B39" s="141" t="s">
        <v>245</v>
      </c>
      <c r="C39" s="141" t="s">
        <v>246</v>
      </c>
      <c r="D39" s="141" t="s">
        <v>247</v>
      </c>
      <c r="E39" s="141" t="s">
        <v>247</v>
      </c>
      <c r="F39" s="141" t="s">
        <v>247</v>
      </c>
      <c r="G39" s="141" t="s">
        <v>248</v>
      </c>
      <c r="H39" s="141" t="s">
        <v>249</v>
      </c>
      <c r="I39" s="141">
        <v>16937</v>
      </c>
      <c r="J39" s="141" t="s">
        <v>490</v>
      </c>
      <c r="K39" s="141">
        <v>16937</v>
      </c>
      <c r="L39" s="141" t="s">
        <v>479</v>
      </c>
      <c r="M39" s="141" t="s">
        <v>480</v>
      </c>
      <c r="N39" s="141">
        <v>461743</v>
      </c>
      <c r="O39" s="141" t="s">
        <v>491</v>
      </c>
      <c r="P39" s="141">
        <v>709986</v>
      </c>
      <c r="Q39" s="141" t="s">
        <v>514</v>
      </c>
      <c r="R39" s="141" t="s">
        <v>401</v>
      </c>
      <c r="S39" s="141" t="s">
        <v>516</v>
      </c>
      <c r="T39" s="141" t="s">
        <v>516</v>
      </c>
      <c r="U39" s="141" t="s">
        <v>257</v>
      </c>
      <c r="V39" s="141" t="s">
        <v>494</v>
      </c>
      <c r="W39" s="141">
        <v>0</v>
      </c>
      <c r="X39" s="141" t="s">
        <v>267</v>
      </c>
      <c r="Y39" s="141">
        <v>358952789</v>
      </c>
      <c r="Z39" s="141" t="s">
        <v>532</v>
      </c>
      <c r="AA39" s="141" t="s">
        <v>596</v>
      </c>
      <c r="AB39" s="142">
        <v>40000</v>
      </c>
      <c r="AC39" s="141" t="s">
        <v>338</v>
      </c>
      <c r="AD39" s="141">
        <v>18</v>
      </c>
      <c r="AE39" s="141" t="s">
        <v>425</v>
      </c>
      <c r="AF39" s="141" t="s">
        <v>597</v>
      </c>
      <c r="AG39" s="141" t="s">
        <v>598</v>
      </c>
      <c r="AH39" s="141" t="s">
        <v>316</v>
      </c>
      <c r="AI39" s="141" t="s">
        <v>599</v>
      </c>
      <c r="AJ39" s="142">
        <v>2680</v>
      </c>
      <c r="AK39" s="142">
        <v>2680</v>
      </c>
      <c r="AL39" s="141" t="s">
        <v>568</v>
      </c>
      <c r="AM39" s="142">
        <v>4104.72</v>
      </c>
      <c r="AN39" s="142">
        <v>1255.28</v>
      </c>
      <c r="AO39" s="142">
        <v>5360</v>
      </c>
      <c r="AP39" s="142">
        <v>35895.279999999999</v>
      </c>
      <c r="AQ39" s="142">
        <v>6522.72</v>
      </c>
      <c r="AR39" s="142">
        <v>42418</v>
      </c>
      <c r="AS39" s="142">
        <v>31142.1</v>
      </c>
      <c r="AT39" s="142">
        <v>6377.9</v>
      </c>
      <c r="AU39" s="142">
        <v>37520</v>
      </c>
      <c r="AV39" s="141">
        <v>16</v>
      </c>
      <c r="AW39" s="124"/>
      <c r="AX39" s="124"/>
      <c r="AY39" s="124"/>
      <c r="AZ39" s="124"/>
      <c r="BA39" s="125"/>
      <c r="BB39" s="141" t="s">
        <v>379</v>
      </c>
      <c r="BC39" s="141" t="s">
        <v>138</v>
      </c>
      <c r="BD39" s="141" t="s">
        <v>381</v>
      </c>
      <c r="BE39" s="142">
        <v>40000</v>
      </c>
      <c r="BF39" s="141" t="s">
        <v>516</v>
      </c>
      <c r="BG39" s="123" t="s">
        <v>615</v>
      </c>
      <c r="BH39" s="123" t="s">
        <v>434</v>
      </c>
      <c r="BI39" s="95" t="s">
        <v>104</v>
      </c>
      <c r="BJ39" s="97">
        <v>46093</v>
      </c>
      <c r="BK39" s="95"/>
      <c r="BL39" s="95" t="s">
        <v>108</v>
      </c>
      <c r="BM39" s="98" t="s">
        <v>113</v>
      </c>
      <c r="BN39" s="99" t="s">
        <v>193</v>
      </c>
      <c r="BO39" s="123" t="s">
        <v>235</v>
      </c>
      <c r="BP39" s="123"/>
      <c r="BQ39" s="42"/>
      <c r="BR39" s="96" t="s">
        <v>616</v>
      </c>
    </row>
    <row r="40" spans="1:70" ht="30" customHeight="1" x14ac:dyDescent="0.35">
      <c r="A40" s="95">
        <v>36</v>
      </c>
      <c r="B40" s="141" t="s">
        <v>245</v>
      </c>
      <c r="C40" s="141" t="s">
        <v>246</v>
      </c>
      <c r="D40" s="141" t="s">
        <v>247</v>
      </c>
      <c r="E40" s="141" t="s">
        <v>247</v>
      </c>
      <c r="F40" s="141" t="s">
        <v>247</v>
      </c>
      <c r="G40" s="141" t="s">
        <v>248</v>
      </c>
      <c r="H40" s="141" t="s">
        <v>249</v>
      </c>
      <c r="I40" s="141">
        <v>217565</v>
      </c>
      <c r="J40" s="141" t="s">
        <v>640</v>
      </c>
      <c r="K40" s="141">
        <v>217565</v>
      </c>
      <c r="L40" s="141" t="s">
        <v>641</v>
      </c>
      <c r="M40" s="141" t="s">
        <v>642</v>
      </c>
      <c r="N40" s="141">
        <v>419722</v>
      </c>
      <c r="O40" s="141" t="s">
        <v>643</v>
      </c>
      <c r="P40" s="141">
        <v>656575</v>
      </c>
      <c r="Q40" s="141" t="s">
        <v>644</v>
      </c>
      <c r="R40" s="141" t="s">
        <v>255</v>
      </c>
      <c r="S40" s="141" t="s">
        <v>645</v>
      </c>
      <c r="T40" s="141" t="s">
        <v>645</v>
      </c>
      <c r="U40" s="141" t="s">
        <v>296</v>
      </c>
      <c r="V40" s="141" t="s">
        <v>258</v>
      </c>
      <c r="W40" s="141">
        <v>0</v>
      </c>
      <c r="X40" s="141" t="s">
        <v>267</v>
      </c>
      <c r="Y40" s="141">
        <v>355574280</v>
      </c>
      <c r="Z40" s="141" t="s">
        <v>646</v>
      </c>
      <c r="AA40" s="141" t="s">
        <v>647</v>
      </c>
      <c r="AB40" s="142">
        <v>42000</v>
      </c>
      <c r="AC40" s="141" t="s">
        <v>326</v>
      </c>
      <c r="AD40" s="141">
        <v>24</v>
      </c>
      <c r="AE40" s="141" t="s">
        <v>313</v>
      </c>
      <c r="AF40" s="141" t="s">
        <v>648</v>
      </c>
      <c r="AG40" s="141" t="s">
        <v>649</v>
      </c>
      <c r="AH40" s="141" t="s">
        <v>316</v>
      </c>
      <c r="AI40" s="141" t="s">
        <v>360</v>
      </c>
      <c r="AJ40" s="142">
        <v>2240</v>
      </c>
      <c r="AK40" s="142">
        <v>2240</v>
      </c>
      <c r="AL40" s="141" t="s">
        <v>361</v>
      </c>
      <c r="AM40" s="142">
        <v>25461.54</v>
      </c>
      <c r="AN40" s="142">
        <v>10378.459999999999</v>
      </c>
      <c r="AO40" s="142">
        <v>35840</v>
      </c>
      <c r="AP40" s="142">
        <v>16538.46</v>
      </c>
      <c r="AQ40" s="142">
        <v>1616.54</v>
      </c>
      <c r="AR40" s="142">
        <v>18155</v>
      </c>
      <c r="AS40" s="142">
        <v>16538.46</v>
      </c>
      <c r="AT40" s="142">
        <v>1616.54</v>
      </c>
      <c r="AU40" s="142">
        <v>18155</v>
      </c>
      <c r="AV40" s="141">
        <v>24</v>
      </c>
      <c r="AW40" s="141"/>
      <c r="AX40" s="141"/>
      <c r="AY40" s="141"/>
      <c r="AZ40" s="141"/>
      <c r="BA40" s="141"/>
      <c r="BB40" s="141" t="s">
        <v>379</v>
      </c>
      <c r="BC40" s="141" t="s">
        <v>138</v>
      </c>
      <c r="BD40" s="141" t="s">
        <v>381</v>
      </c>
      <c r="BE40" s="142">
        <v>42000</v>
      </c>
      <c r="BF40" s="141" t="s">
        <v>645</v>
      </c>
      <c r="BG40" s="123" t="s">
        <v>650</v>
      </c>
      <c r="BH40" s="123" t="s">
        <v>434</v>
      </c>
      <c r="BI40" s="95" t="s">
        <v>104</v>
      </c>
      <c r="BJ40" s="97">
        <v>46093</v>
      </c>
      <c r="BK40" s="95"/>
      <c r="BL40" s="95" t="s">
        <v>108</v>
      </c>
      <c r="BM40" s="98" t="s">
        <v>113</v>
      </c>
      <c r="BN40" s="99" t="s">
        <v>192</v>
      </c>
      <c r="BO40" s="123" t="s">
        <v>233</v>
      </c>
      <c r="BP40" s="123">
        <v>13440</v>
      </c>
      <c r="BQ40" s="42" t="s">
        <v>201</v>
      </c>
      <c r="BR40" s="131" t="s">
        <v>651</v>
      </c>
    </row>
    <row r="41" spans="1:70" ht="30" customHeight="1" x14ac:dyDescent="0.35">
      <c r="A41" s="95">
        <v>37</v>
      </c>
      <c r="B41" s="141" t="s">
        <v>245</v>
      </c>
      <c r="C41" s="141" t="s">
        <v>246</v>
      </c>
      <c r="D41" s="141" t="s">
        <v>247</v>
      </c>
      <c r="E41" s="141" t="s">
        <v>247</v>
      </c>
      <c r="F41" s="141" t="s">
        <v>247</v>
      </c>
      <c r="G41" s="141" t="s">
        <v>248</v>
      </c>
      <c r="H41" s="141" t="s">
        <v>249</v>
      </c>
      <c r="I41" s="141">
        <v>217565</v>
      </c>
      <c r="J41" s="141" t="s">
        <v>640</v>
      </c>
      <c r="K41" s="141">
        <v>217565</v>
      </c>
      <c r="L41" s="141" t="s">
        <v>641</v>
      </c>
      <c r="M41" s="141" t="s">
        <v>642</v>
      </c>
      <c r="N41" s="141">
        <v>419722</v>
      </c>
      <c r="O41" s="141" t="s">
        <v>643</v>
      </c>
      <c r="P41" s="141">
        <v>709714</v>
      </c>
      <c r="Q41" s="141" t="s">
        <v>657</v>
      </c>
      <c r="R41" s="141" t="s">
        <v>255</v>
      </c>
      <c r="S41" s="141" t="s">
        <v>658</v>
      </c>
      <c r="T41" s="141" t="s">
        <v>658</v>
      </c>
      <c r="U41" s="141" t="s">
        <v>296</v>
      </c>
      <c r="V41" s="141" t="s">
        <v>258</v>
      </c>
      <c r="W41" s="141">
        <v>0</v>
      </c>
      <c r="X41" s="141" t="s">
        <v>267</v>
      </c>
      <c r="Y41" s="141">
        <v>356937182</v>
      </c>
      <c r="Z41" s="141" t="s">
        <v>659</v>
      </c>
      <c r="AA41" s="141" t="s">
        <v>660</v>
      </c>
      <c r="AB41" s="142">
        <v>42000</v>
      </c>
      <c r="AC41" s="141" t="s">
        <v>326</v>
      </c>
      <c r="AD41" s="141">
        <v>24</v>
      </c>
      <c r="AE41" s="141" t="s">
        <v>368</v>
      </c>
      <c r="AF41" s="141" t="s">
        <v>661</v>
      </c>
      <c r="AG41" s="141" t="s">
        <v>662</v>
      </c>
      <c r="AH41" s="141" t="s">
        <v>353</v>
      </c>
      <c r="AI41" s="141" t="s">
        <v>663</v>
      </c>
      <c r="AJ41" s="142">
        <v>2240</v>
      </c>
      <c r="AK41" s="142">
        <v>2240</v>
      </c>
      <c r="AL41" s="141" t="s">
        <v>664</v>
      </c>
      <c r="AM41" s="142">
        <v>9514.02</v>
      </c>
      <c r="AN41" s="142">
        <v>5925.98</v>
      </c>
      <c r="AO41" s="142">
        <v>15440</v>
      </c>
      <c r="AP41" s="142">
        <v>32485.98</v>
      </c>
      <c r="AQ41" s="142">
        <v>6452.02</v>
      </c>
      <c r="AR41" s="142">
        <v>38938</v>
      </c>
      <c r="AS41" s="142">
        <v>25458.19</v>
      </c>
      <c r="AT41" s="142">
        <v>6141.81</v>
      </c>
      <c r="AU41" s="142">
        <v>31600</v>
      </c>
      <c r="AV41" s="141">
        <v>21</v>
      </c>
      <c r="AW41" s="141"/>
      <c r="AX41" s="141"/>
      <c r="AY41" s="141"/>
      <c r="AZ41" s="141"/>
      <c r="BA41" s="141"/>
      <c r="BB41" s="141" t="s">
        <v>379</v>
      </c>
      <c r="BC41" s="141" t="s">
        <v>138</v>
      </c>
      <c r="BD41" s="141"/>
      <c r="BE41" s="142">
        <v>0</v>
      </c>
      <c r="BF41" s="141" t="s">
        <v>658</v>
      </c>
      <c r="BG41" s="123" t="s">
        <v>665</v>
      </c>
      <c r="BH41" s="123" t="s">
        <v>434</v>
      </c>
      <c r="BI41" s="95" t="s">
        <v>104</v>
      </c>
      <c r="BJ41" s="97">
        <v>46093</v>
      </c>
      <c r="BK41" s="95"/>
      <c r="BL41" s="95" t="s">
        <v>108</v>
      </c>
      <c r="BM41" s="98" t="s">
        <v>113</v>
      </c>
      <c r="BN41" s="99" t="s">
        <v>193</v>
      </c>
      <c r="BO41" s="123" t="s">
        <v>233</v>
      </c>
      <c r="BP41" s="123">
        <v>6720</v>
      </c>
      <c r="BQ41" s="42" t="s">
        <v>195</v>
      </c>
      <c r="BR41" s="131" t="s">
        <v>666</v>
      </c>
    </row>
    <row r="42" spans="1:70" ht="30" hidden="1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138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hidden="1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138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hidden="1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138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hidden="1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138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hidden="1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138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hidden="1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138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hidden="1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138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hidden="1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138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hidden="1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138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hidden="1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138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hidden="1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138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hidden="1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138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hidden="1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138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hidden="1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138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hidden="1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138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hidden="1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138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138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138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138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138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138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138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138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138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138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138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138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138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138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138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138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138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138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138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138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138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138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138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138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138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138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138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138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138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138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138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138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138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138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138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138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138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138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138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138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138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138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138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2026-03-17T05:21:50Z</dcterms:modified>
</cp:coreProperties>
</file>