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482/"/>
    </mc:Choice>
  </mc:AlternateContent>
  <xr:revisionPtr revIDLastSave="3" documentId="13_ncr:1_{38717E44-8279-4DA0-8FAA-CB12DE8B68CF}" xr6:coauthVersionLast="47" xr6:coauthVersionMax="47" xr10:uidLastSave="{990A3530-DFFE-4383-BC04-1CF751669AB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<sst xmlns="http://schemas.openxmlformats.org/spreadsheetml/2006/main" count="349" uniqueCount="297">
  <si>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</si>
  <si>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</si>
  <si>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</si>
  <si>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</si>
  <si>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</si>
  <si>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</si>
  <si>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</si>
  <si>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</si>
  <si>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</si>
  <si>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</si>
  <si>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</si>
  <si>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</si>
  <si>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</si>
  <si>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</si>
  <si>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</si>
  <si>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</si>
  <si>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</si>
  <si>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</si>
  <si>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</si>
  <si>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</si>
  <si>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</si>
  <si>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</si>
  <si>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</si>
  <si>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</si>
  <si>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</si>
  <si>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</si>
  <si>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</si>
  <si>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</si>
  <si>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</si>
  <si>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</si>
  <si>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</si>
  <si>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</si>
  <si>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</si>
  <si>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</si>
  <si>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</si>
  <si>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</si>
  <si>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</si>
  <si>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</si>
  <si>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</si>
  <si>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</si>
  <si>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</si>
  <si>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</si>
  <si>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</si>
  <si>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</si>
  <si>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</si>
  <si>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</si>
  <si>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</si>
  <si>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</si>
  <si>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</si>
  <si>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</si>
  <si>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</si>
  <si>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</si>
  <si>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</si>
  <si>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</si>
  <si>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</si>
  <si>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</si>
  <si>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</si>
  <si>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</si>
  <si>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</si>
  <si>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</si>
  <si>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</si>
  <si>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</si>
  <si>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</si>
  <si>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</si>
  <si>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</si>
  <si>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</si>
  <si>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</si>
  <si>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</si>
  <si>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</si>
  <si>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</si>
  <si>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</si>
  <si>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</si>
  <si>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</si>
  <si>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</si>
  <si>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</si>
  <si>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</si>
  <si>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</si>
  <si>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</si>
  <si>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</si>
  <si>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</si>
  <si>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</si>
  <si>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</si>
  <si>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</si>
  <si>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</si>
  <si>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</si>
  <si>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</si>
  <si>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</si>
  <si>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</si>
  <si>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</si>
  <si>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</si>
  <si>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</si>
  <si>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</si>
  <si>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</si>
  <si>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</si>
  <si>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</si>
  <si>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</si>
  <si>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</si>
  <si>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</si>
  <si>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</si>
  <si>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</si>
  <si>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</si>
  <si>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</si>
  <si>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</si>
  <si>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</si>
  <si>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</si>
  <si>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</si>
  <si>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</si>
  <si>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</si>
  <si>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</si>
  <si>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</si>
  <si>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</si>
  <si>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</si>
  <si>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</si>
  <si>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</si>
  <si>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</si>
  <si>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</si>
  <si>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</si>
  <si>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</si>
  <si>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</si>
  <si>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</si>
  <si>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</si>
  <si>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</si>
  <si>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</si>
  <si>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</si>
  <si>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</si>
  <si>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</si>
  <si>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</si>
  <si>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</si>
  <si>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</si>
  <si>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</si>
  <si>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</si>
  <si>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</si>
  <si>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</si>
  <si>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</si>
  <si>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</si>
  <si>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</si>
  <si>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</si>
  <si>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</si>
  <si>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</si>
  <si>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</si>
  <si>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</si>
  <si>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</si>
  <si>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</si>
  <si>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</si>
  <si>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</si>
  <si>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</si>
  <si>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</si>
  <si>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</si>
  <si>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</si>
  <si>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</si>
  <si>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</si>
  <si>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</si>
  <si>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</si>
  <si>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</si>
  <si>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</si>
  <si>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</si>
  <si>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</si>
  <si>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</si>
  <si>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</si>
  <si>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</si>
  <si>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</si>
  <si>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</si>
  <si>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</si>
  <si>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</si>
  <si>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</si>
  <si>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</si>
  <si>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</si>
  <si>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</si>
  <si>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</si>
  <si>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</si>
  <si>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</si>
  <si>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</si>
  <si>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</si>
  <si>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</si>
  <si>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</si>
  <si>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</si>
  <si>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</si>
  <si>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</si>
  <si>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</si>
  <si>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</si>
  <si>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</si>
  <si>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</si>
  <si>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</si>
  <si>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</si>
  <si>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</si>
  <si>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</si>
  <si>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</si>
  <si>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</si>
  <si>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</si>
  <si>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</si>
  <si>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</si>
  <si>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</si>
  <si>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</si>
  <si>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</si>
  <si>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</si>
  <si>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</si>
  <si>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</si>
  <si>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</si>
  <si>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</si>
  <si>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</si>
  <si>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</si>
  <si>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</si>
  <si>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</si>
  <si>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</si>
  <si>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</si>
  <si>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</si>
  <si>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</si>
  <si>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</si>
  <si>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</si>
  <si>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</si>
  <si>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</si>
  <si>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</si>
  <si>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</si>
  <si>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</si>
  <si>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</si>
  <si>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</si>
  <si>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</si>
  <si>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</si>
  <si>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</si>
  <si>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</si>
  <si>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</si>
  <si>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</si>
  <si>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</si>
  <si>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</si>
  <si>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</si>
  <si>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</si>
  <si>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</si>
  <si>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</si>
  <si>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</si>
  <si>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</si>
  <si>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</si>
  <si>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</si>
  <si>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</si>
  <si>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</si>
  <si>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</si>
  <si>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</si>
  <si>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</si>
  <si>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</si>
  <si>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</si>
  <si>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</si>
  <si>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</si>
  <si>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</si>
  <si>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</si>
  <si>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</si>
  <si>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MR2567</t>
  </si>
  <si>
    <t>Arni(Mh)</t>
  </si>
  <si>
    <t>Amravati</t>
  </si>
  <si>
    <t>Maharashtra</t>
  </si>
  <si>
    <t>Tushar Rathod</t>
  </si>
  <si>
    <t>SF0057550</t>
  </si>
  <si>
    <t>Harish Mohan Ade</t>
  </si>
  <si>
    <t>SF0075484</t>
  </si>
  <si>
    <t>Branch Quality Manager</t>
  </si>
  <si>
    <t>Branch Manager</t>
  </si>
  <si>
    <t>Dual Staff</t>
  </si>
  <si>
    <t>Available &amp; Updated</t>
  </si>
  <si>
    <t>West</t>
  </si>
  <si>
    <t>HINDU</t>
  </si>
  <si>
    <t>Agriculture &amp; Farming</t>
  </si>
  <si>
    <t>SF0073709</t>
  </si>
  <si>
    <t>Bhimsen Santosh Chavhan</t>
  </si>
  <si>
    <t>Chetana</t>
  </si>
  <si>
    <t>GENERAL</t>
  </si>
  <si>
    <t>Business</t>
  </si>
  <si>
    <t>&gt;180</t>
  </si>
  <si>
    <t>Open</t>
  </si>
  <si>
    <t>Wed</t>
  </si>
  <si>
    <t>1</t>
  </si>
  <si>
    <t>&gt; 2 to 4 Years</t>
  </si>
  <si>
    <t>2.66 Yrs</t>
  </si>
  <si>
    <t>30-Sep-2025</t>
  </si>
  <si>
    <t>Chandrasing M. Malani/SF0052961</t>
  </si>
  <si>
    <t>Mohamad Nasir Abdul Gani/SF0096975</t>
  </si>
  <si>
    <t>No SVP</t>
  </si>
  <si>
    <t>Absconding</t>
  </si>
  <si>
    <t>Reporting Time : 7:41 AM</t>
  </si>
  <si>
    <t>Credit Assistant</t>
  </si>
  <si>
    <t>Completed-Report Submitted</t>
  </si>
  <si>
    <t>No Action Taken</t>
  </si>
  <si>
    <t>Mahalungi</t>
  </si>
  <si>
    <t>SF0100589</t>
  </si>
  <si>
    <t>Suraj Yashwant Jadhav</t>
  </si>
  <si>
    <t>Mahalungi Road C1</t>
  </si>
  <si>
    <t>Mahalungi Road C1 SEVABHAYA1</t>
  </si>
  <si>
    <t>SSF3552167</t>
  </si>
  <si>
    <t>SONU RAJESH RATHOD</t>
  </si>
  <si>
    <t>15-Mar-2023</t>
  </si>
  <si>
    <t>15 Mar 2023</t>
  </si>
  <si>
    <t>04-May-2023</t>
  </si>
  <si>
    <t>05-Mar-2025</t>
  </si>
  <si>
    <t>7798102221</t>
  </si>
  <si>
    <t>Yavatmal</t>
  </si>
  <si>
    <t>Rajnikant Dhavle/SF0008394</t>
  </si>
  <si>
    <t>Form Date : 19 Jan 2026</t>
  </si>
  <si>
    <t>To Date : 19 Jan 2026</t>
  </si>
  <si>
    <t>As per the loan, card borrower SONU RAJESH RATHOD/350966239 paid the last EMI of Rs 1800/- on 4 Apr 2025 to CA Bhimsen Santosh Chavhan/SF0073709.
But CA did not post in FIMO nor submit at the branch.</t>
  </si>
  <si>
    <t>FN25-26-03482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</si>
</sst>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S1" zoomScaleNormal="100" workbookViewId="0">
      <pane ySplit="4" topLeftCell="A5" activePane="bottomLeft" state="frozen"/>
      <selection pane="bottomLeft" activeCell="S5" sqref="S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MR2567</v>
      </c>
      <c r="D5" s="63" t="str">
        <f>IF('Physical Cash at Safe'!D28="Yes", 'Physical Cash at Safe'!B4, 'Borrower Wise Details'!C5)</f>
        <v>Arni(Mh)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Amravati</v>
      </c>
      <c r="G5" s="61">
        <v>46035</v>
      </c>
      <c r="H5" s="107" t="s">
        <v>263</v>
      </c>
      <c r="I5" s="61">
        <v>46043</v>
      </c>
      <c r="J5" s="74" t="str">
        <f>IF('Physical Cash at Safe'!D28="Yes",'Physical Cash at Safe'!E28,IF('Borrower Wise Details'!D5&lt;&gt;"",'Borrower Wise Details'!D5,""))</f>
        <v>FN25-26-03482</v>
      </c>
      <c r="K5" s="81">
        <v>1</v>
      </c>
      <c r="L5" s="82">
        <v>1800</v>
      </c>
      <c r="M5" s="82"/>
      <c r="N5" s="82" t="s">
        <v>243</v>
      </c>
      <c r="O5" s="82" t="s">
        <v>292</v>
      </c>
      <c r="P5" s="82" t="s">
        <v>272</v>
      </c>
      <c r="Q5" s="82" t="s">
        <v>273</v>
      </c>
      <c r="R5" s="75" t="str">
        <f>IF('Physical Cash at Safe'!$D$28="Yes", 'Physical Cash at Safe'!$A$28, IF('Borrower Wise Details'!F5&lt;&gt;"", 'Borrower Wise Details'!F5, ""))</f>
        <v>Bhimsen Santosh Chavhan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SF0073709</v>
      </c>
      <c r="U5" s="77" t="s">
        <v>274</v>
      </c>
      <c r="V5" s="61">
        <v>45960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277</v>
      </c>
      <c r="Z5" s="61">
        <v>45676</v>
      </c>
      <c r="AA5" s="61">
        <v>45676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46045</v>
      </c>
      <c r="AH5" s="70" t="s">
        <v>295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MR2567</v>
      </c>
      <c r="C5" s="50" t="str">
        <f>IF('Fraud Investigation Report'!D5="", "", 'Fraud Investigation Report'!D5)</f>
        <v>Arni(Mh)</v>
      </c>
      <c r="D5" s="68" t="str">
        <f>IF(OR('Fraud Investigation Report'!R5="", 'Fraud Investigation Report'!R5=0), "", 'Fraud Investigation Report'!R5)</f>
        <v>Bhimsen Santosh Chavhan</v>
      </c>
      <c r="E5" s="68" t="str">
        <f>IF(OR('Fraud Investigation Report'!T5="", 'Fraud Investigation Report'!T5=0), "", 'Fraud Investigation Report'!T5)</f>
        <v>SF0073709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FN25-26-03482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1800</v>
      </c>
      <c r="Q5" s="49"/>
      <c r="R5" s="84" t="s">
        <v>278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4" sqref="D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3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244</v>
      </c>
      <c r="B4" s="41" t="s">
        <v>245</v>
      </c>
      <c r="C4" s="41" t="s">
        <v>291</v>
      </c>
      <c r="D4" s="41" t="s">
        <v>291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46041</v>
      </c>
      <c r="C6" s="18">
        <v>46040</v>
      </c>
      <c r="D6" s="18">
        <v>46041</v>
      </c>
      <c r="E6" s="19">
        <v>0.30208333333333331</v>
      </c>
    </row>
    <row r="7" spans="1:5" ht="15.5" x14ac:dyDescent="0.35">
      <c r="A7" s="138" t="s">
        <v>70</v>
      </c>
      <c r="B7" s="139"/>
      <c r="C7" s="139"/>
      <c r="D7" s="139"/>
      <c r="E7" s="139"/>
    </row>
    <row r="8" spans="1:5" ht="15" customHeight="1" x14ac:dyDescent="0.35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5" x14ac:dyDescent="0.3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17</v>
      </c>
      <c r="C11" s="23">
        <f>B11*A11</f>
        <v>8500</v>
      </c>
      <c r="D11" s="25">
        <v>17</v>
      </c>
      <c r="E11" s="23">
        <f t="shared" ref="E11:E17" si="0">D11*A11</f>
        <v>8500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>
        <v>25</v>
      </c>
      <c r="C13" s="23">
        <f t="shared" ref="C13:C17" si="1">B13*A13</f>
        <v>2500</v>
      </c>
      <c r="D13" s="25">
        <v>25</v>
      </c>
      <c r="E13" s="23">
        <f t="shared" si="0"/>
        <v>2500</v>
      </c>
    </row>
    <row r="14" spans="1:5" ht="14.5" x14ac:dyDescent="0.35">
      <c r="A14" s="24">
        <v>50</v>
      </c>
      <c r="B14" s="25">
        <v>10</v>
      </c>
      <c r="C14" s="23">
        <f t="shared" si="1"/>
        <v>500</v>
      </c>
      <c r="D14" s="25">
        <v>10</v>
      </c>
      <c r="E14" s="23">
        <f t="shared" si="0"/>
        <v>500</v>
      </c>
    </row>
    <row r="15" spans="1:5" ht="14.5" x14ac:dyDescent="0.35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5" x14ac:dyDescent="0.3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5" x14ac:dyDescent="0.35">
      <c r="A19" s="29"/>
      <c r="B19" s="30" t="s">
        <v>76</v>
      </c>
      <c r="C19" s="31">
        <f>SUM(C10:C18)</f>
        <v>11803</v>
      </c>
      <c r="D19" s="30" t="s">
        <v>76</v>
      </c>
      <c r="E19" s="31">
        <f>SUM(E10:E18)</f>
        <v>11803</v>
      </c>
    </row>
    <row r="20" spans="1:5" ht="30" customHeight="1" x14ac:dyDescent="0.3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3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5">
      <c r="A23" s="148" t="s">
        <v>79</v>
      </c>
      <c r="B23" s="149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33"/>
      <c r="C24" s="133"/>
      <c r="D24" s="133"/>
      <c r="E24" s="133"/>
    </row>
    <row r="25" spans="1:5" ht="57.75" customHeight="1" x14ac:dyDescent="0.35">
      <c r="A25" s="36" t="s">
        <v>81</v>
      </c>
      <c r="B25" s="155"/>
      <c r="C25" s="155"/>
      <c r="D25" s="155"/>
      <c r="E25" s="155"/>
    </row>
    <row r="26" spans="1:5" ht="20.149999999999999" customHeight="1" x14ac:dyDescent="0.35">
      <c r="A26" s="160" t="s">
        <v>189</v>
      </c>
      <c r="B26" s="160"/>
      <c r="C26" s="160"/>
      <c r="D26" s="160"/>
      <c r="E26" s="16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8" t="s">
        <v>215</v>
      </c>
      <c r="E29" s="159"/>
    </row>
    <row r="30" spans="1:5" ht="40" customHeight="1" x14ac:dyDescent="0.3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216</v>
      </c>
      <c r="B32" s="38" t="s">
        <v>254</v>
      </c>
      <c r="C32" s="37" t="s">
        <v>82</v>
      </c>
      <c r="D32" s="156" t="s">
        <v>255</v>
      </c>
      <c r="E32" s="157"/>
    </row>
    <row r="33" spans="1:5" ht="18" customHeight="1" x14ac:dyDescent="0.35">
      <c r="A33" s="37" t="s">
        <v>83</v>
      </c>
      <c r="B33" s="106">
        <v>252</v>
      </c>
      <c r="C33" s="39" t="s">
        <v>84</v>
      </c>
      <c r="D33" s="150">
        <v>238</v>
      </c>
      <c r="E33" s="151"/>
    </row>
    <row r="34" spans="1:5" ht="26" x14ac:dyDescent="0.35">
      <c r="A34" s="39" t="s">
        <v>217</v>
      </c>
      <c r="B34" s="38" t="s">
        <v>250</v>
      </c>
      <c r="C34" s="39" t="s">
        <v>218</v>
      </c>
      <c r="D34" s="152" t="s">
        <v>248</v>
      </c>
      <c r="E34" s="153"/>
    </row>
    <row r="35" spans="1:5" ht="26" x14ac:dyDescent="0.35">
      <c r="A35" s="39" t="s">
        <v>219</v>
      </c>
      <c r="B35" s="38" t="s">
        <v>251</v>
      </c>
      <c r="C35" s="39" t="s">
        <v>221</v>
      </c>
      <c r="D35" s="152" t="s">
        <v>249</v>
      </c>
      <c r="E35" s="153"/>
    </row>
    <row r="36" spans="1:5" ht="25.5" customHeight="1" x14ac:dyDescent="0.35">
      <c r="A36" s="39" t="s">
        <v>220</v>
      </c>
      <c r="B36" s="38" t="s">
        <v>253</v>
      </c>
      <c r="C36" s="39" t="s">
        <v>222</v>
      </c>
      <c r="D36" s="154" t="s">
        <v>252</v>
      </c>
      <c r="E36" s="15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W4" sqref="W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9.4531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60.9062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MR2567</v>
      </c>
      <c r="C5" s="119" t="str">
        <f>IF('Loan Outstanding Report'!$H$5="", "", 'Loan Outstanding Report'!$H$5)</f>
        <v>Arni(Mh)</v>
      </c>
      <c r="D5" s="131" t="s">
        <v>296</v>
      </c>
      <c r="E5" s="65">
        <v>45985</v>
      </c>
      <c r="F5" s="38" t="s">
        <v>260</v>
      </c>
      <c r="G5" s="49" t="s">
        <v>259</v>
      </c>
      <c r="H5" s="49" t="s">
        <v>276</v>
      </c>
      <c r="I5" s="120" t="s">
        <v>282</v>
      </c>
      <c r="J5" s="120" t="s">
        <v>284</v>
      </c>
      <c r="K5" s="120" t="s">
        <v>285</v>
      </c>
      <c r="L5" s="11">
        <v>350966239</v>
      </c>
      <c r="M5" s="65" t="s">
        <v>286</v>
      </c>
      <c r="N5" s="124">
        <v>33602</v>
      </c>
      <c r="O5" s="124">
        <v>1800</v>
      </c>
      <c r="P5" s="121" t="s">
        <v>139</v>
      </c>
      <c r="Q5" s="80">
        <v>45751</v>
      </c>
      <c r="R5" s="124">
        <v>1800</v>
      </c>
      <c r="S5" s="124">
        <v>0</v>
      </c>
      <c r="T5" s="124">
        <v>0</v>
      </c>
      <c r="U5" s="125">
        <f t="shared" ref="U5" si="0">IF(AND(ISBLANK(R5),ISBLANK(S5),ISBLANK(T5)),"",R5-(S5+T5))</f>
        <v>1800</v>
      </c>
      <c r="V5" s="117" t="s">
        <v>201</v>
      </c>
      <c r="W5" s="122" t="s">
        <v>295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BG1" zoomScale="80" zoomScaleNormal="80" workbookViewId="0">
      <selection activeCell="BG5" sqref="BG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43" width="8.81640625" style="99" customWidth="1"/>
    <col min="44" max="44" width="14" style="99" bestFit="1" customWidth="1"/>
    <col min="45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293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294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275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256</v>
      </c>
      <c r="C5" s="38" t="s">
        <v>247</v>
      </c>
      <c r="D5" s="38" t="s">
        <v>246</v>
      </c>
      <c r="E5" s="38" t="s">
        <v>291</v>
      </c>
      <c r="F5" s="38" t="s">
        <v>291</v>
      </c>
      <c r="G5" s="84" t="s">
        <v>244</v>
      </c>
      <c r="H5" s="38" t="s">
        <v>245</v>
      </c>
      <c r="I5" s="84">
        <v>130254</v>
      </c>
      <c r="J5" s="38" t="s">
        <v>279</v>
      </c>
      <c r="K5" s="84">
        <v>130254</v>
      </c>
      <c r="L5" s="84" t="s">
        <v>280</v>
      </c>
      <c r="M5" s="38" t="s">
        <v>281</v>
      </c>
      <c r="N5" s="84">
        <v>395041</v>
      </c>
      <c r="O5" s="84" t="s">
        <v>282</v>
      </c>
      <c r="P5" s="84">
        <v>834788</v>
      </c>
      <c r="Q5" s="38" t="s">
        <v>283</v>
      </c>
      <c r="R5" s="38" t="s">
        <v>261</v>
      </c>
      <c r="S5" s="84" t="s">
        <v>284</v>
      </c>
      <c r="T5" s="84" t="s">
        <v>284</v>
      </c>
      <c r="U5" s="84" t="s">
        <v>262</v>
      </c>
      <c r="V5" s="84" t="s">
        <v>257</v>
      </c>
      <c r="W5" s="84">
        <v>541</v>
      </c>
      <c r="X5" s="38" t="s">
        <v>258</v>
      </c>
      <c r="Y5" s="84">
        <v>350966239</v>
      </c>
      <c r="Z5" s="38" t="s">
        <v>285</v>
      </c>
      <c r="AA5" s="108" t="s">
        <v>286</v>
      </c>
      <c r="AB5" s="84">
        <v>33602</v>
      </c>
      <c r="AC5" s="108" t="s">
        <v>266</v>
      </c>
      <c r="AD5" s="84">
        <v>24</v>
      </c>
      <c r="AE5" s="84" t="s">
        <v>267</v>
      </c>
      <c r="AF5" s="84" t="s">
        <v>269</v>
      </c>
      <c r="AG5" s="108" t="s">
        <v>287</v>
      </c>
      <c r="AH5" s="84" t="s">
        <v>268</v>
      </c>
      <c r="AI5" s="108" t="s">
        <v>288</v>
      </c>
      <c r="AJ5" s="84">
        <v>2156</v>
      </c>
      <c r="AK5" s="84">
        <v>1800</v>
      </c>
      <c r="AL5" s="108" t="s">
        <v>289</v>
      </c>
      <c r="AM5" s="84">
        <v>31839.42</v>
      </c>
      <c r="AN5" s="112">
        <v>9916.58</v>
      </c>
      <c r="AO5" s="112">
        <v>41756</v>
      </c>
      <c r="AP5" s="112">
        <v>1762.58</v>
      </c>
      <c r="AQ5" s="112">
        <v>37.42</v>
      </c>
      <c r="AR5" s="112">
        <v>1800</v>
      </c>
      <c r="AS5" s="112">
        <v>1762.58</v>
      </c>
      <c r="AT5" s="112">
        <v>37.42</v>
      </c>
      <c r="AU5" s="112">
        <v>1800</v>
      </c>
      <c r="AV5" s="84">
        <v>31</v>
      </c>
      <c r="AW5" s="84">
        <v>220</v>
      </c>
      <c r="AX5" s="84" t="s">
        <v>264</v>
      </c>
      <c r="AY5" s="108"/>
      <c r="AZ5" s="84"/>
      <c r="BA5" s="84"/>
      <c r="BB5" s="84" t="s">
        <v>265</v>
      </c>
      <c r="BC5" s="84"/>
      <c r="BD5" s="108" t="s">
        <v>270</v>
      </c>
      <c r="BE5" s="84">
        <v>33602</v>
      </c>
      <c r="BF5" s="38" t="s">
        <v>284</v>
      </c>
      <c r="BG5" s="84" t="s">
        <v>290</v>
      </c>
      <c r="BH5" s="114" t="s">
        <v>271</v>
      </c>
      <c r="BI5" s="38" t="s">
        <v>110</v>
      </c>
      <c r="BJ5" s="85">
        <v>45676</v>
      </c>
      <c r="BK5" s="84"/>
      <c r="BL5" s="38" t="s">
        <v>115</v>
      </c>
      <c r="BM5" s="115" t="s">
        <v>120</v>
      </c>
      <c r="BN5" s="116" t="s">
        <v>199</v>
      </c>
      <c r="BO5" s="84" t="s">
        <v>241</v>
      </c>
      <c r="BP5" s="84">
        <v>1800</v>
      </c>
      <c r="BQ5" s="117" t="s">
        <v>201</v>
      </c>
      <c r="BR5" s="130" t="s">
        <v>295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30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30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30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30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30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30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30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30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2026-01-23T06:41:34Z</dcterms:modified>
</cp:coreProperties>
</file>