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4F004AA2-D263-4584-BDB0-21D49C65749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7" i="20" l="1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<sst xmlns="http://schemas.openxmlformats.org/spreadsheetml/2006/main" count="376" uniqueCount="290">
  <si>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</si>
  <si>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</si>
  <si>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</si>
  <si>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</si>
  <si>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</si>
  <si>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</si>
  <si>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</si>
  <si>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</si>
  <si>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</si>
  <si>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</si>
  <si>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</si>
  <si>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</si>
  <si>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</si>
  <si>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</si>
  <si>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</si>
  <si>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</si>
  <si>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</si>
  <si>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</si>
  <si>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</si>
  <si>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</si>
  <si>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</si>
  <si>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</si>
  <si>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</si>
  <si>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</si>
  <si>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</si>
  <si>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</si>
  <si>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</si>
  <si>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</si>
  <si>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</si>
  <si>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</si>
  <si>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</si>
  <si>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</si>
  <si>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</si>
  <si>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</si>
  <si>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</si>
  <si>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</si>
  <si>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</si>
  <si>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</si>
  <si>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</si>
  <si>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</si>
  <si>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</si>
  <si>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</si>
  <si>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</si>
  <si>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</si>
  <si>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</si>
  <si>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</si>
  <si>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</si>
  <si>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</si>
  <si>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</si>
  <si>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</si>
  <si>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</si>
  <si>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</si>
  <si>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</si>
  <si>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</si>
  <si>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</si>
  <si>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</si>
  <si>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</si>
  <si>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</si>
  <si>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</si>
  <si>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</si>
  <si>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</si>
  <si>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</si>
  <si>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</si>
  <si>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</si>
  <si>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</si>
  <si>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</si>
  <si>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</si>
  <si>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</si>
  <si>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</si>
  <si>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</si>
  <si>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</si>
  <si>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</si>
  <si>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</si>
  <si>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</si>
  <si>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</si>
  <si>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</si>
  <si>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</si>
  <si>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</si>
  <si>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</si>
  <si>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</si>
  <si>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</si>
  <si>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</si>
  <si>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</si>
  <si>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</si>
  <si>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</si>
  <si>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</si>
  <si>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</si>
  <si>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</si>
  <si>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</si>
  <si>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</si>
  <si>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</si>
  <si>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</si>
  <si>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</si>
  <si>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</si>
  <si>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</si>
  <si>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</si>
  <si>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</si>
  <si>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</si>
  <si>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</si>
  <si>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</si>
  <si>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</si>
  <si>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</si>
  <si>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</si>
  <si>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</si>
  <si>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</si>
  <si>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</si>
  <si>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</si>
  <si>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</si>
  <si>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</si>
  <si>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</si>
  <si>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</si>
  <si>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</si>
  <si>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</si>
  <si>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</si>
  <si>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</si>
  <si>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</si>
  <si>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</si>
  <si>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</si>
  <si>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</si>
  <si>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</si>
  <si>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</si>
  <si>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</si>
  <si>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</si>
  <si>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</si>
  <si>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</si>
  <si>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</si>
  <si>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</si>
  <si>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</si>
  <si>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</si>
  <si>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</si>
  <si>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</si>
  <si>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</si>
  <si>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</si>
  <si>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</si>
  <si>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</si>
  <si>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</si>
  <si>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</si>
  <si>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</si>
  <si>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</si>
  <si>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</si>
  <si>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</si>
  <si>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</si>
  <si>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</si>
  <si>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</si>
  <si>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</si>
  <si>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</si>
  <si>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</si>
  <si>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</si>
  <si>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</si>
  <si>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</si>
  <si>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</si>
  <si>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</si>
  <si>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</si>
  <si>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</si>
  <si>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</si>
  <si>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</si>
  <si>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</si>
  <si>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</si>
  <si>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</si>
  <si>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</si>
  <si>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</si>
  <si>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</si>
  <si>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</si>
  <si>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</si>
  <si>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</si>
  <si>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</si>
  <si>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</si>
  <si>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</si>
  <si>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</si>
  <si>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</si>
  <si>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</si>
  <si>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</si>
  <si>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</si>
  <si>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</si>
  <si>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</si>
  <si>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</si>
  <si>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</si>
  <si>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</si>
  <si>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</si>
  <si>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</si>
  <si>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</si>
  <si>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</si>
  <si>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</si>
  <si>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</si>
  <si>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</si>
  <si>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</si>
  <si>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</si>
  <si>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</si>
  <si>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</si>
  <si>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</si>
  <si>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</si>
  <si>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</si>
  <si>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</si>
  <si>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</si>
  <si>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</si>
  <si>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</si>
  <si>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</si>
  <si>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</si>
  <si>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</si>
  <si>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</si>
  <si>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</si>
  <si>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</si>
  <si>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</si>
  <si>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</si>
  <si>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</si>
  <si>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</si>
  <si>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</si>
  <si>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</si>
  <si>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</si>
  <si>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</si>
  <si>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</si>
  <si>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</si>
  <si>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</si>
  <si>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</si>
  <si>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</si>
  <si>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</si>
  <si>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</si>
  <si>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</si>
  <si>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</si>
  <si>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</si>
  <si>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</si>
  <si>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</si>
  <si>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</si>
  <si>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</si>
  <si>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</si>
  <si>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</si>
  <si>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</si>
  <si>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</si>
  <si>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</si>
  <si>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</si>
  <si>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</si>
  <si>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</si>
  <si>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</si>
  <si>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</si>
  <si>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</si>
  <si>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</si>
  <si>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</si>
  <si>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</si>
  <si>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</si>
  <si>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</si>
  <si>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</si>
  <si>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</si>
  <si>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</si>
  <si>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</si>
  <si>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</si>
  <si>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</si>
  <si>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</si>
  <si>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</si>
  <si>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</si>
  <si>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Jamui</t>
  </si>
  <si>
    <t>BH3202</t>
  </si>
  <si>
    <t>Surajgarha</t>
  </si>
  <si>
    <t>Mohamamdpur Alinagar</t>
  </si>
  <si>
    <t>SF0088076</t>
  </si>
  <si>
    <t>Divesh Kumar</t>
  </si>
  <si>
    <t>688301</t>
  </si>
  <si>
    <t>1183290</t>
  </si>
  <si>
    <t>Chetana</t>
  </si>
  <si>
    <t>SID951375683109</t>
  </si>
  <si>
    <t>EBC</t>
  </si>
  <si>
    <t>HINDU</t>
  </si>
  <si>
    <t>Agriculture &amp; Farming</t>
  </si>
  <si>
    <t>MUNNI DEVI</t>
  </si>
  <si>
    <t>10-Dec-2023</t>
  </si>
  <si>
    <t>01</t>
  </si>
  <si>
    <t>3</t>
  </si>
  <si>
    <t>5.96 Yrs</t>
  </si>
  <si>
    <t>08 Feb 2020</t>
  </si>
  <si>
    <t>&gt; 4 to 6 Years</t>
  </si>
  <si>
    <t>10-Jan-2024</t>
  </si>
  <si>
    <t>12-Dec-2025</t>
  </si>
  <si>
    <t>Open</t>
  </si>
  <si>
    <t/>
  </si>
  <si>
    <t>30-Jun-2025</t>
  </si>
  <si>
    <t>8077435246</t>
  </si>
  <si>
    <t>Loan Outstanding Report Detailed Recon as on 22-Jan-2026</t>
  </si>
  <si>
    <t>Report generation date &amp; time: Thursday, January 22, 2026 12:41 PM</t>
  </si>
  <si>
    <t>Md Ejaz Ahmad/SF0042310</t>
  </si>
  <si>
    <t>On Dated 09-10-2024,11-12-2024,11-05-2025,10-09-2025 &amp; 08-10-2025 LO Kundan Kumar/SF0089180 taken collection from the borrower but not accounted in FIMO.</t>
  </si>
  <si>
    <t>Kundan Kumar</t>
  </si>
  <si>
    <t>SF0089180</t>
  </si>
  <si>
    <t>LO</t>
  </si>
  <si>
    <t>FN25-26-03483</t>
  </si>
  <si>
    <t>FIR Not Filled</t>
  </si>
  <si>
    <t>CSS</t>
  </si>
  <si>
    <t>Sanjay Kumar</t>
  </si>
  <si>
    <t>Ravi Kumar</t>
  </si>
  <si>
    <t>Saket Nath Thakur</t>
  </si>
  <si>
    <t>Absconding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</si>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</sst>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BH3202</v>
      </c>
      <c r="D5" s="63" t="str">
        <f>IF('Physical Cash at Safe'!D28="Yes", 'Physical Cash at Safe'!A4, 'Borrower Wise Details'!C5)</f>
        <v>Surajgarha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Jamui</v>
      </c>
      <c r="G5" s="61">
        <v>46041</v>
      </c>
      <c r="H5" s="107" t="s">
        <v>284</v>
      </c>
      <c r="I5" s="61">
        <v>46042</v>
      </c>
      <c r="J5" s="74" t="str">
        <f>IF('Physical Cash at Safe'!D28="Yes",'Physical Cash at Safe'!E28,IF('Borrower Wise Details'!D5&lt;&gt;"",'Borrower Wise Details'!D5,""))</f>
        <v>FN25-26-03483</v>
      </c>
      <c r="K5" s="81">
        <v>1</v>
      </c>
      <c r="L5" s="82">
        <v>16800</v>
      </c>
      <c r="M5" s="82">
        <v>0</v>
      </c>
      <c r="N5" s="131" t="s">
        <v>285</v>
      </c>
      <c r="O5" s="132" t="s">
        <v>246</v>
      </c>
      <c r="P5" s="132" t="s">
        <v>286</v>
      </c>
      <c r="Q5" s="132" t="s">
        <v>287</v>
      </c>
      <c r="R5" s="75" t="str">
        <f>IF('Physical Cash at Safe'!$D$28="Yes", 'Physical Cash at Safe'!$A$28, IF('Borrower Wise Details'!F5&lt;&gt;"", 'Borrower Wise Details'!F5, ""))</f>
        <v>Kundan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SF0089180</v>
      </c>
      <c r="U5" s="77" t="s">
        <v>288</v>
      </c>
      <c r="V5" s="61">
        <v>45953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289</v>
      </c>
      <c r="Z5" s="61">
        <v>46041</v>
      </c>
      <c r="AA5" s="61">
        <v>46041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46044</v>
      </c>
      <c r="AH5" s="70" t="s">
        <v>278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BH3202</v>
      </c>
      <c r="C5" s="50" t="str">
        <f>IF('Fraud Investigation Report'!D5="", "", 'Fraud Investigation Report'!D5)</f>
        <v>Surajgarha</v>
      </c>
      <c r="D5" s="68" t="str">
        <f>IF(OR('Fraud Investigation Report'!R5="", 'Fraud Investigation Report'!R5=0), "", 'Fraud Investigation Report'!R5)</f>
        <v>Kundan Kumar</v>
      </c>
      <c r="E5" s="68" t="str">
        <f>IF(OR('Fraud Investigation Report'!T5="", 'Fraud Investigation Report'!T5=0), "", 'Fraud Investigation Report'!T5)</f>
        <v>SF0089180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16800</v>
      </c>
      <c r="Q5" s="49"/>
      <c r="R5" s="84" t="s">
        <v>283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189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.049999999999997" customHeight="1" x14ac:dyDescent="0.3">
      <c r="A30" s="127"/>
      <c r="B30" s="127"/>
      <c r="C30" s="128"/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219</v>
      </c>
      <c r="B32" s="38"/>
      <c r="C32" s="37" t="s">
        <v>82</v>
      </c>
      <c r="D32" s="142"/>
      <c r="E32" s="143"/>
    </row>
    <row r="33" spans="1:5" ht="18" customHeight="1" x14ac:dyDescent="0.3">
      <c r="A33" s="37" t="s">
        <v>83</v>
      </c>
      <c r="B33" s="106"/>
      <c r="C33" s="39" t="s">
        <v>84</v>
      </c>
      <c r="D33" s="136"/>
      <c r="E33" s="137"/>
    </row>
    <row r="34" spans="1:5" ht="27.6" x14ac:dyDescent="0.3">
      <c r="A34" s="39" t="s">
        <v>220</v>
      </c>
      <c r="B34" s="134"/>
      <c r="C34" s="39" t="s">
        <v>221</v>
      </c>
      <c r="D34" s="138"/>
      <c r="E34" s="139"/>
    </row>
    <row r="35" spans="1:5" ht="27.6" x14ac:dyDescent="0.3">
      <c r="A35" s="39" t="s">
        <v>222</v>
      </c>
      <c r="B35" s="38"/>
      <c r="C35" s="39" t="s">
        <v>224</v>
      </c>
      <c r="D35" s="138"/>
      <c r="E35" s="139"/>
    </row>
    <row r="36" spans="1:5" ht="25.5" customHeight="1" x14ac:dyDescent="0.3">
      <c r="A36" s="39" t="s">
        <v>223</v>
      </c>
      <c r="B36" s="38"/>
      <c r="C36" s="39" t="s">
        <v>225</v>
      </c>
      <c r="D36" s="140"/>
      <c r="E36" s="140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BH3202</v>
      </c>
      <c r="C5" s="119" t="str">
        <f>IF('Loan Outstanding Report'!$H$5="", "", 'Loan Outstanding Report'!$H$5)</f>
        <v>Surajgarha</v>
      </c>
      <c r="D5" s="129" t="s">
        <v>282</v>
      </c>
      <c r="E5" s="65">
        <v>46041</v>
      </c>
      <c r="F5" s="133" t="s">
        <v>279</v>
      </c>
      <c r="G5" s="130" t="s">
        <v>280</v>
      </c>
      <c r="H5" s="49" t="s">
        <v>281</v>
      </c>
      <c r="I5" s="120" t="s">
        <v>255</v>
      </c>
      <c r="J5" s="120" t="s">
        <v>258</v>
      </c>
      <c r="K5" s="120" t="s">
        <v>262</v>
      </c>
      <c r="L5" s="11">
        <v>354047727</v>
      </c>
      <c r="M5" s="65" t="s">
        <v>263</v>
      </c>
      <c r="N5" s="124">
        <v>63000</v>
      </c>
      <c r="O5" s="124">
        <v>3360</v>
      </c>
      <c r="P5" s="121" t="s">
        <v>139</v>
      </c>
      <c r="Q5" s="80">
        <v>45574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201</v>
      </c>
      <c r="W5" s="122" t="s">
        <v>278</v>
      </c>
    </row>
    <row r="6" spans="1:23" ht="25.05" customHeight="1" x14ac:dyDescent="0.3">
      <c r="A6" s="64">
        <v>2</v>
      </c>
      <c r="B6" s="60" t="str">
        <f>IF(J6&lt;&gt;"", $B$5, "")</f>
        <v>BH3202</v>
      </c>
      <c r="C6" s="119" t="str">
        <f>IF(J6&lt;&gt;"", $C$5, "")</f>
        <v>Surajgarha</v>
      </c>
      <c r="D6" s="41" t="str">
        <f>IF(J6&lt;&gt;"", $D$5, "")</f>
        <v>FN25-26-03483</v>
      </c>
      <c r="E6" s="65">
        <v>46041</v>
      </c>
      <c r="F6" s="38" t="s">
        <v>279</v>
      </c>
      <c r="G6" s="49" t="s">
        <v>280</v>
      </c>
      <c r="H6" s="49" t="s">
        <v>281</v>
      </c>
      <c r="I6" s="120" t="s">
        <v>255</v>
      </c>
      <c r="J6" s="120" t="s">
        <v>258</v>
      </c>
      <c r="K6" s="120" t="s">
        <v>262</v>
      </c>
      <c r="L6" s="11">
        <v>354047727</v>
      </c>
      <c r="M6" s="65" t="s">
        <v>263</v>
      </c>
      <c r="N6" s="124">
        <v>63000</v>
      </c>
      <c r="O6" s="124">
        <v>3360</v>
      </c>
      <c r="P6" s="121" t="s">
        <v>139</v>
      </c>
      <c r="Q6" s="80">
        <v>45637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201</v>
      </c>
      <c r="W6" s="122" t="s">
        <v>278</v>
      </c>
    </row>
    <row r="7" spans="1:23" ht="25.05" customHeight="1" x14ac:dyDescent="0.3">
      <c r="A7" s="64">
        <v>3</v>
      </c>
      <c r="B7" s="60" t="str">
        <f t="shared" ref="B7:B70" si="2">IF(J7&lt;&gt;"", $B$5, "")</f>
        <v>BH3202</v>
      </c>
      <c r="C7" s="119" t="str">
        <f t="shared" ref="C7:C70" si="3">IF(J7&lt;&gt;"", $C$5, "")</f>
        <v>Surajgarha</v>
      </c>
      <c r="D7" s="41" t="str">
        <f t="shared" ref="D7:D70" si="4">IF(J7&lt;&gt;"", $D$5, "")</f>
        <v>FN25-26-03483</v>
      </c>
      <c r="E7" s="65">
        <v>46041</v>
      </c>
      <c r="F7" s="38" t="s">
        <v>279</v>
      </c>
      <c r="G7" s="49" t="s">
        <v>280</v>
      </c>
      <c r="H7" s="49" t="s">
        <v>281</v>
      </c>
      <c r="I7" s="120" t="s">
        <v>255</v>
      </c>
      <c r="J7" s="120" t="s">
        <v>258</v>
      </c>
      <c r="K7" s="120" t="s">
        <v>262</v>
      </c>
      <c r="L7" s="11">
        <v>354047727</v>
      </c>
      <c r="M7" s="65" t="s">
        <v>263</v>
      </c>
      <c r="N7" s="124">
        <v>63000</v>
      </c>
      <c r="O7" s="124">
        <v>3360</v>
      </c>
      <c r="P7" s="121" t="s">
        <v>139</v>
      </c>
      <c r="Q7" s="80">
        <v>45788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201</v>
      </c>
      <c r="W7" s="122" t="s">
        <v>278</v>
      </c>
    </row>
    <row r="8" spans="1:23" ht="25.05" customHeight="1" x14ac:dyDescent="0.3">
      <c r="A8" s="64">
        <v>4</v>
      </c>
      <c r="B8" s="60" t="str">
        <f t="shared" si="2"/>
        <v>BH3202</v>
      </c>
      <c r="C8" s="119" t="str">
        <f t="shared" si="3"/>
        <v>Surajgarha</v>
      </c>
      <c r="D8" s="41" t="str">
        <f t="shared" si="4"/>
        <v>FN25-26-03483</v>
      </c>
      <c r="E8" s="65">
        <v>46041</v>
      </c>
      <c r="F8" s="38" t="s">
        <v>279</v>
      </c>
      <c r="G8" s="49" t="s">
        <v>280</v>
      </c>
      <c r="H8" s="49" t="s">
        <v>281</v>
      </c>
      <c r="I8" s="120" t="s">
        <v>255</v>
      </c>
      <c r="J8" s="120" t="s">
        <v>258</v>
      </c>
      <c r="K8" s="120" t="s">
        <v>262</v>
      </c>
      <c r="L8" s="11">
        <v>354047727</v>
      </c>
      <c r="M8" s="65" t="s">
        <v>263</v>
      </c>
      <c r="N8" s="124">
        <v>63000</v>
      </c>
      <c r="O8" s="124">
        <v>3360</v>
      </c>
      <c r="P8" s="121" t="s">
        <v>139</v>
      </c>
      <c r="Q8" s="80">
        <v>45910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202</v>
      </c>
      <c r="W8" s="122" t="s">
        <v>278</v>
      </c>
    </row>
    <row r="9" spans="1:23" ht="25.05" customHeight="1" x14ac:dyDescent="0.3">
      <c r="A9" s="64">
        <v>5</v>
      </c>
      <c r="B9" s="60" t="str">
        <f t="shared" si="2"/>
        <v>BH3202</v>
      </c>
      <c r="C9" s="119" t="str">
        <f t="shared" si="3"/>
        <v>Surajgarha</v>
      </c>
      <c r="D9" s="41" t="str">
        <f t="shared" si="4"/>
        <v>FN25-26-03483</v>
      </c>
      <c r="E9" s="65">
        <v>46041</v>
      </c>
      <c r="F9" s="38" t="s">
        <v>279</v>
      </c>
      <c r="G9" s="49" t="s">
        <v>280</v>
      </c>
      <c r="H9" s="49" t="s">
        <v>281</v>
      </c>
      <c r="I9" s="120" t="s">
        <v>255</v>
      </c>
      <c r="J9" s="120" t="s">
        <v>258</v>
      </c>
      <c r="K9" s="120" t="s">
        <v>262</v>
      </c>
      <c r="L9" s="11">
        <v>354047727</v>
      </c>
      <c r="M9" s="65" t="s">
        <v>263</v>
      </c>
      <c r="N9" s="124">
        <v>63000</v>
      </c>
      <c r="O9" s="124">
        <v>3360</v>
      </c>
      <c r="P9" s="121" t="s">
        <v>139</v>
      </c>
      <c r="Q9" s="80">
        <v>45938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202</v>
      </c>
      <c r="W9" s="122" t="s">
        <v>278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275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276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228185</v>
      </c>
      <c r="J5" s="38" t="s">
        <v>252</v>
      </c>
      <c r="K5" s="84">
        <v>228185</v>
      </c>
      <c r="L5" s="84" t="s">
        <v>253</v>
      </c>
      <c r="M5" s="38" t="s">
        <v>254</v>
      </c>
      <c r="N5" s="84">
        <v>34932</v>
      </c>
      <c r="O5" s="84" t="s">
        <v>255</v>
      </c>
      <c r="P5" s="84">
        <v>52715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354047727</v>
      </c>
      <c r="Z5" s="38" t="s">
        <v>262</v>
      </c>
      <c r="AA5" s="108" t="s">
        <v>263</v>
      </c>
      <c r="AB5" s="84">
        <v>63000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3360</v>
      </c>
      <c r="AK5" s="84">
        <v>3360</v>
      </c>
      <c r="AL5" s="108" t="s">
        <v>270</v>
      </c>
      <c r="AM5" s="84">
        <v>47058.62</v>
      </c>
      <c r="AN5" s="112">
        <v>16971.38</v>
      </c>
      <c r="AO5" s="112">
        <v>64030</v>
      </c>
      <c r="AP5" s="112">
        <v>15941.38</v>
      </c>
      <c r="AQ5" s="112">
        <v>857.62</v>
      </c>
      <c r="AR5" s="112">
        <v>16799</v>
      </c>
      <c r="AS5" s="112">
        <v>15941.38</v>
      </c>
      <c r="AT5" s="112">
        <v>857.62</v>
      </c>
      <c r="AU5" s="112">
        <v>16799</v>
      </c>
      <c r="AV5" s="84">
        <v>25</v>
      </c>
      <c r="AW5" s="84"/>
      <c r="AX5" s="84"/>
      <c r="AY5" s="108"/>
      <c r="AZ5" s="84"/>
      <c r="BA5" s="84"/>
      <c r="BB5" s="84" t="s">
        <v>271</v>
      </c>
      <c r="BC5" s="84" t="s">
        <v>272</v>
      </c>
      <c r="BD5" s="108" t="s">
        <v>273</v>
      </c>
      <c r="BE5" s="84">
        <v>63000</v>
      </c>
      <c r="BF5" s="38" t="s">
        <v>258</v>
      </c>
      <c r="BG5" s="84" t="s">
        <v>274</v>
      </c>
      <c r="BH5" s="114" t="s">
        <v>277</v>
      </c>
      <c r="BI5" s="38" t="s">
        <v>111</v>
      </c>
      <c r="BJ5" s="85">
        <v>46041</v>
      </c>
      <c r="BK5" s="84"/>
      <c r="BL5" s="38"/>
      <c r="BM5" s="115" t="s">
        <v>119</v>
      </c>
      <c r="BN5" s="116" t="s">
        <v>199</v>
      </c>
      <c r="BO5" s="84" t="s">
        <v>244</v>
      </c>
      <c r="BP5" s="84">
        <v>16800</v>
      </c>
      <c r="BQ5" s="117" t="s">
        <v>208</v>
      </c>
      <c r="BR5" s="118" t="s">
        <v>278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2026-01-22T12:00:42Z</dcterms:modified>
</cp:coreProperties>
</file>