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95\"/>
    </mc:Choice>
  </mc:AlternateContent>
  <xr:revisionPtr revIDLastSave="0" documentId="13_ncr:1_{5BB42D2D-C468-4EC7-97CC-93C5383F869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<sst xmlns="http://schemas.openxmlformats.org/spreadsheetml/2006/main" count="654" uniqueCount="399">
  <si>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</si>
  <si>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</si>
  <si>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</si>
  <si>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</si>
  <si>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</si>
  <si>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</si>
  <si>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</si>
  <si>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</si>
  <si>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</si>
  <si>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</si>
  <si>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</si>
  <si>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</si>
  <si>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</si>
  <si>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</si>
  <si>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</si>
  <si>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</si>
  <si>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</si>
  <si>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</si>
  <si>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</si>
  <si>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</si>
  <si>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</si>
  <si>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</si>
  <si>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</si>
  <si>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</si>
  <si>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</si>
  <si>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</si>
  <si>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</si>
  <si>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</si>
  <si>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</si>
  <si>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</si>
  <si>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</si>
  <si>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</si>
  <si>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</si>
  <si>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</si>
  <si>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</si>
  <si>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</si>
  <si>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</si>
  <si>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</si>
  <si>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</si>
  <si>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</si>
  <si>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</si>
  <si>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</si>
  <si>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</si>
  <si>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</si>
  <si>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</si>
  <si>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</si>
  <si>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</si>
  <si>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</si>
  <si>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</si>
  <si>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</si>
  <si>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</si>
  <si>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</si>
  <si>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</si>
  <si>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</si>
  <si>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</si>
  <si>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</si>
  <si>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</si>
  <si>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</si>
  <si>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</si>
  <si>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</si>
  <si>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</si>
  <si>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</si>
  <si>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</si>
  <si>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</si>
  <si>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</si>
  <si>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</si>
  <si>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</si>
  <si>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</si>
  <si>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</si>
  <si>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</si>
  <si>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</si>
  <si>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</si>
  <si>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</si>
  <si>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</si>
  <si>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</si>
  <si>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</si>
  <si>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</si>
  <si>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</si>
  <si>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</si>
  <si>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</si>
  <si>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</si>
  <si>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</si>
  <si>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</si>
  <si>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</si>
  <si>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</si>
  <si>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</si>
  <si>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</si>
  <si>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</si>
  <si>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</si>
  <si>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</si>
  <si>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</si>
  <si>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</si>
  <si>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</si>
  <si>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</si>
  <si>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</si>
  <si>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</si>
  <si>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</si>
  <si>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</si>
  <si>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</si>
  <si>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</si>
  <si>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</si>
  <si>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</si>
  <si>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</si>
  <si>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</si>
  <si>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</si>
  <si>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</si>
  <si>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</si>
  <si>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</si>
  <si>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</si>
  <si>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</si>
  <si>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</si>
  <si>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</si>
  <si>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</si>
  <si>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</si>
  <si>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</si>
  <si>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</si>
  <si>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</si>
  <si>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</si>
  <si>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</si>
  <si>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</si>
  <si>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</si>
  <si>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</si>
  <si>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</si>
  <si>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</si>
  <si>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</si>
  <si>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</si>
  <si>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</si>
  <si>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</si>
  <si>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</si>
  <si>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</si>
  <si>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</si>
  <si>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</si>
  <si>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</si>
  <si>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</si>
  <si>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</si>
  <si>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</si>
  <si>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</si>
  <si>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</si>
  <si>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</si>
  <si>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</si>
  <si>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</si>
  <si>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</si>
  <si>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</si>
  <si>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</si>
  <si>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</si>
  <si>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</si>
  <si>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</si>
  <si>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</si>
  <si>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</si>
  <si>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</si>
  <si>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</si>
  <si>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</si>
  <si>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</si>
  <si>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</si>
  <si>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</si>
  <si>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</si>
  <si>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</si>
  <si>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</si>
  <si>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</si>
  <si>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</si>
  <si>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</si>
  <si>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</si>
  <si>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</si>
  <si>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</si>
  <si>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</si>
  <si>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</si>
  <si>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</si>
  <si>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</si>
  <si>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</si>
  <si>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</si>
  <si>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</si>
  <si>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</si>
  <si>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</si>
  <si>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</si>
  <si>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</si>
  <si>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</si>
  <si>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</si>
  <si>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</si>
  <si>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</si>
  <si>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</si>
  <si>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</si>
  <si>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</si>
  <si>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</si>
  <si>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</si>
  <si>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</si>
  <si>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</si>
  <si>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</si>
  <si>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</si>
  <si>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</si>
  <si>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</si>
  <si>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</si>
  <si>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</si>
  <si>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</si>
  <si>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</si>
  <si>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</si>
  <si>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</si>
  <si>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</si>
  <si>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</si>
  <si>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</si>
  <si>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</si>
  <si>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</si>
  <si>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</si>
  <si>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</si>
  <si>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</si>
  <si>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</si>
  <si>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</si>
  <si>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</si>
  <si>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</si>
  <si>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</si>
  <si>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</si>
  <si>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</si>
  <si>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</si>
  <si>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</si>
  <si>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</si>
  <si>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</si>
  <si>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</si>
  <si>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</si>
  <si>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</si>
  <si>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</si>
  <si>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</si>
  <si>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</si>
  <si>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</si>
  <si>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</si>
  <si>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</si>
  <si>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</si>
  <si>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</si>
  <si>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</si>
  <si>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</si>
  <si>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</si>
  <si>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</si>
  <si>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</si>
  <si>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</si>
  <si>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</si>
  <si>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</si>
  <si>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</si>
  <si>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</si>
  <si>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</si>
  <si>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</si>
  <si>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</si>
  <si>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</si>
  <si>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</si>
  <si>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</si>
  <si>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</si>
  <si>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</si>
  <si>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</si>
  <si>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</si>
  <si>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 1</t>
  </si>
  <si>
    <t>Indore</t>
  </si>
  <si>
    <t>MP1207</t>
  </si>
  <si>
    <t>Indore-4</t>
  </si>
  <si>
    <t>Subhash nagar</t>
  </si>
  <si>
    <t>SF0080319</t>
  </si>
  <si>
    <t>Rohit  Verma</t>
  </si>
  <si>
    <t>93</t>
  </si>
  <si>
    <t>roshan</t>
  </si>
  <si>
    <t>Chetana</t>
  </si>
  <si>
    <t>SID951375638295</t>
  </si>
  <si>
    <t>GENERAL</t>
  </si>
  <si>
    <t>MUSLIM</t>
  </si>
  <si>
    <t>Agriculture &amp; Farming</t>
  </si>
  <si>
    <t xml:space="preserve">MEHANUMA BEE </t>
  </si>
  <si>
    <t>Sonway</t>
  </si>
  <si>
    <t>553336</t>
  </si>
  <si>
    <t>bicholi</t>
  </si>
  <si>
    <t>SSF4405517</t>
  </si>
  <si>
    <t>OBC</t>
  </si>
  <si>
    <t>HINDU</t>
  </si>
  <si>
    <t>Battery Business</t>
  </si>
  <si>
    <t>BHARATI</t>
  </si>
  <si>
    <t>SamratNagar</t>
  </si>
  <si>
    <t>553325</t>
  </si>
  <si>
    <t>553325 Saina 21</t>
  </si>
  <si>
    <t>SSF4564153</t>
  </si>
  <si>
    <t>Bangle &amp; Jewelry Business</t>
  </si>
  <si>
    <t>HUSAIN BEE</t>
  </si>
  <si>
    <t>Dhiraj Nagar</t>
  </si>
  <si>
    <t>389425</t>
  </si>
  <si>
    <t>389425 Rashi1</t>
  </si>
  <si>
    <t>SSF4947459</t>
  </si>
  <si>
    <t>Chilli Business</t>
  </si>
  <si>
    <t>RISHIKA SEN</t>
  </si>
  <si>
    <t>SSF4991538</t>
  </si>
  <si>
    <t>Bakery Business</t>
  </si>
  <si>
    <t>MANJU</t>
  </si>
  <si>
    <t>Patel Nagar</t>
  </si>
  <si>
    <t>Patel Nagar C2</t>
  </si>
  <si>
    <t>Patel Nagar C2 G2</t>
  </si>
  <si>
    <t>SSF5174378</t>
  </si>
  <si>
    <t>Label Packing</t>
  </si>
  <si>
    <t>JYOTI</t>
  </si>
  <si>
    <t>Asakhedi</t>
  </si>
  <si>
    <t>BL-Indore-1</t>
  </si>
  <si>
    <t>SSF5446196</t>
  </si>
  <si>
    <t>KIRAN SHINDE</t>
  </si>
  <si>
    <t>SSF3777180</t>
  </si>
  <si>
    <t>Fruit Vegetable and Flower Business</t>
  </si>
  <si>
    <t>MUSKAN KHAN</t>
  </si>
  <si>
    <t>30-Jan-2023</t>
  </si>
  <si>
    <t>Mon</t>
  </si>
  <si>
    <t>2</t>
  </si>
  <si>
    <t>6.11 Yrs</t>
  </si>
  <si>
    <t>30 Jan 2020</t>
  </si>
  <si>
    <t>&gt; 6 to 10 Years</t>
  </si>
  <si>
    <t>08-Mar-2023</t>
  </si>
  <si>
    <t>21-Mar-2025</t>
  </si>
  <si>
    <t>&gt;180</t>
  </si>
  <si>
    <t>27-Aug-2023</t>
  </si>
  <si>
    <t>Tue</t>
  </si>
  <si>
    <t>1</t>
  </si>
  <si>
    <t>2.53 Yrs</t>
  </si>
  <si>
    <t>27 Aug 2023</t>
  </si>
  <si>
    <t>&gt; 2 to 4 Years</t>
  </si>
  <si>
    <t>06-Oct-2023</t>
  </si>
  <si>
    <t>18-Mar-2025</t>
  </si>
  <si>
    <t>20-Sep-2023</t>
  </si>
  <si>
    <t>2.47 Yrs</t>
  </si>
  <si>
    <t>20 Sep 2023</t>
  </si>
  <si>
    <t>06-Nov-2023</t>
  </si>
  <si>
    <t>01-Jul-2024</t>
  </si>
  <si>
    <t>25-Nov-2023</t>
  </si>
  <si>
    <t>2.29 Yrs</t>
  </si>
  <si>
    <t>25 Nov 2023</t>
  </si>
  <si>
    <t>02-Jan-2024</t>
  </si>
  <si>
    <t>09-Jan-2026</t>
  </si>
  <si>
    <t>30-Nov-2023</t>
  </si>
  <si>
    <t>2.27 Yrs</t>
  </si>
  <si>
    <t>30 Nov 2023</t>
  </si>
  <si>
    <t>09-Mar-2025</t>
  </si>
  <si>
    <t>27-Dec-2023</t>
  </si>
  <si>
    <t>Wed</t>
  </si>
  <si>
    <t>2.20 Yrs</t>
  </si>
  <si>
    <t>27 Dec 2023</t>
  </si>
  <si>
    <t>05-Feb-2024</t>
  </si>
  <si>
    <t>07-Jan-2025</t>
  </si>
  <si>
    <t>03-Feb-2024</t>
  </si>
  <si>
    <t>25</t>
  </si>
  <si>
    <t>2.10 Yrs</t>
  </si>
  <si>
    <t>03 Feb 2024</t>
  </si>
  <si>
    <t>25-Mar-2024</t>
  </si>
  <si>
    <t>08-Dec-2025</t>
  </si>
  <si>
    <t>121-150</t>
  </si>
  <si>
    <t>04-Mar-2024</t>
  </si>
  <si>
    <t>2.69 Yrs</t>
  </si>
  <si>
    <t>20 Apr 2023</t>
  </si>
  <si>
    <t>01-Apr-2024</t>
  </si>
  <si>
    <t>20-May-2025</t>
  </si>
  <si>
    <t>Open</t>
  </si>
  <si>
    <t>6265341947</t>
  </si>
  <si>
    <t>7389668662</t>
  </si>
  <si>
    <t>7828414902</t>
  </si>
  <si>
    <t>6268839997</t>
  </si>
  <si>
    <t>9752825526</t>
  </si>
  <si>
    <t>7697762918</t>
  </si>
  <si>
    <t>6263918840</t>
  </si>
  <si>
    <t>9691810417</t>
  </si>
  <si>
    <t>Ghanshyam Sharma/SF0091537</t>
  </si>
  <si>
    <t>Rajiv Nagar</t>
  </si>
  <si>
    <t>411053</t>
  </si>
  <si>
    <t>Mohin</t>
  </si>
  <si>
    <t>SSF3812557</t>
  </si>
  <si>
    <t>ALMIRAH Making</t>
  </si>
  <si>
    <t>SARMILA BEE</t>
  </si>
  <si>
    <t>27-Apr-2023</t>
  </si>
  <si>
    <t>2.83 Yrs</t>
  </si>
  <si>
    <t>27 Apr 2023</t>
  </si>
  <si>
    <t>03-Jun-2023</t>
  </si>
  <si>
    <t>24-Feb-2026</t>
  </si>
  <si>
    <t>Close</t>
  </si>
  <si>
    <t>30-Sep-2025</t>
  </si>
  <si>
    <t>9752934829</t>
  </si>
  <si>
    <t>FN25-26-03495</t>
  </si>
  <si>
    <t>SF0080318</t>
  </si>
  <si>
    <t>Credit Assistant</t>
  </si>
  <si>
    <t>Dual Staff</t>
  </si>
  <si>
    <t>Available &amp; Updated</t>
  </si>
  <si>
    <t>Sunil Prajapati</t>
  </si>
  <si>
    <t>Arjun Verma</t>
  </si>
  <si>
    <t>SF0098402</t>
  </si>
  <si>
    <t>Branch Manager</t>
  </si>
  <si>
    <t>Branch Quality Manager</t>
  </si>
  <si>
    <t>SF0061160</t>
  </si>
  <si>
    <t>FIR Not Filled</t>
  </si>
  <si>
    <t>CSS</t>
  </si>
  <si>
    <t>Devendra Singh Sendhav/SF0045415</t>
  </si>
  <si>
    <t>Zahid Ali/SF0022634</t>
  </si>
  <si>
    <t>Manish Kumar Paroha/SF0077370</t>
  </si>
  <si>
    <t>Terminated</t>
  </si>
  <si>
    <t>05-Oct-2024</t>
  </si>
  <si>
    <t>Rahul gupta/SF0099970</t>
  </si>
  <si>
    <t>Jitendra  Rajput</t>
  </si>
  <si>
    <t>Loan Officer Jitendra  Rajput/SF0080318  was found involved in Collection amount misappropriation (Collect EMI month of 03-07-24 but not posted to concerned borrower account) on the name of 01 borrower for the amounting to Rs. 2250- based on the evidence available.
Total Fraud Amount = Rs. 2250/-
Amount Recovered and Accounted in FIMO = Rs. 00/-
Net Fraud Amount to be recovered = Rs. 2250/-
Remark : Posting of Rs.2337/- done by HO on 24-Feb-2026.</t>
  </si>
  <si>
    <t xml:space="preserve">Borrower &amp; Loan card not available, no fraud identified during CLV and  </t>
  </si>
  <si>
    <t>Borrower available, but loan card not found.</t>
  </si>
  <si>
    <t>Borrower and Loan Card not available</t>
  </si>
  <si>
    <t>Loan Officer Jitendra Rajput/SF0080318 was found involved in collection misappropriation (Collected EMIs but not posted to concerned borrower accounts) on the names of 01 borrower for the amounting to Rs. 2250/- based on the evidence available.
Total Fraud Amount = Rs. 2250/-
Recovered Amount = Rs. 0/- (Posting done by HO)
Net Fraud Amount  = Rs. 2250/-
Remark : Posting of Rs.2337/- done by HO on 24-Feb-2026.</t>
  </si>
  <si>
    <t>Completed-Report Pending</t>
  </si>
  <si>
    <t>Form Date : March 9, 2026</t>
  </si>
  <si>
    <t>To Date : March 9, 2026</t>
  </si>
  <si>
    <t xml:space="preserve">Reporting Time : 9:34 AM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</si>
</sst>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MP1207</v>
      </c>
      <c r="D5" s="63" t="str">
        <f>IF('Physical Cash at Safe'!D28="Yes", 'Physical Cash at Safe'!A4, 'Borrower Wise Details'!C5)</f>
        <v>Indore-4</v>
      </c>
      <c r="E5" s="63" t="str">
        <f>IF(D5="", "", IF(ISBLANK('Loan Outstanding Report'!C5), IF('Physical Cash at Safe'!D28="Yes", 'Physical Cash at Safe'!A6, ""), 'Loan Outstanding Report'!C5))</f>
        <v>Madhya Pradesh 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46042</v>
      </c>
      <c r="H5" s="107" t="s">
        <v>382</v>
      </c>
      <c r="I5" s="61">
        <v>46077</v>
      </c>
      <c r="J5" s="74" t="str">
        <f>IF('Physical Cash at Safe'!D28="Yes",'Physical Cash at Safe'!E28,IF('Borrower Wise Details'!D5&lt;&gt;"",'Borrower Wise Details'!D5,""))</f>
        <v>FN25-26-03495</v>
      </c>
      <c r="K5" s="81">
        <v>1</v>
      </c>
      <c r="L5" s="82">
        <v>2250</v>
      </c>
      <c r="M5" s="82">
        <v>0</v>
      </c>
      <c r="N5" s="82" t="s">
        <v>383</v>
      </c>
      <c r="O5" s="82" t="s">
        <v>384</v>
      </c>
      <c r="P5" s="82" t="s">
        <v>244</v>
      </c>
      <c r="Q5" s="82" t="s">
        <v>385</v>
      </c>
      <c r="R5" s="75" t="str">
        <f>IF('Physical Cash at Safe'!$D$28="Yes", 'Physical Cash at Safe'!$A$28, IF('Borrower Wise Details'!F5&lt;&gt;"", 'Borrower Wise Details'!F5, ""))</f>
        <v>Jitendra  Rajput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SF0080318</v>
      </c>
      <c r="U5" s="77" t="s">
        <v>386</v>
      </c>
      <c r="V5" s="61" t="s">
        <v>387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395</v>
      </c>
      <c r="Z5" s="61">
        <v>46090</v>
      </c>
      <c r="AA5" s="61">
        <v>46091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46098</v>
      </c>
      <c r="AH5" s="70" t="s">
        <v>394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MP1207</v>
      </c>
      <c r="C5" s="50" t="str">
        <f>IF('Fraud Investigation Report'!D5="", "", 'Fraud Investigation Report'!D5)</f>
        <v>Indore-4</v>
      </c>
      <c r="D5" s="68" t="str">
        <f>IF(OR('Fraud Investigation Report'!R5="", 'Fraud Investigation Report'!R5=0), "", 'Fraud Investigation Report'!R5)</f>
        <v>Jitendra  Rajput</v>
      </c>
      <c r="E5" s="68" t="str">
        <f>IF(OR('Fraud Investigation Report'!T5="", 'Fraud Investigation Report'!T5=0), "", 'Fraud Investigation Report'!T5)</f>
        <v>SF0080318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FN25-26-03495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2250</v>
      </c>
      <c r="P5" s="126">
        <f>IF(AND(N5="", O5=""), "", IF(O5="", N5, N5 - IF(ISNUMBER(O5), O5, 0)))</f>
        <v>0</v>
      </c>
      <c r="Q5" s="49"/>
      <c r="R5" s="84" t="s">
        <v>381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6" activePane="bottomLeft" state="frozen"/>
      <selection pane="bottomLeft" activeCell="C22" sqref="C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45725</v>
      </c>
      <c r="C6" s="18">
        <v>46089</v>
      </c>
      <c r="D6" s="18">
        <v>45725</v>
      </c>
      <c r="E6" s="19">
        <v>0.43402777777777779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256</v>
      </c>
      <c r="C11" s="23">
        <f>B11*A11</f>
        <v>128000</v>
      </c>
      <c r="D11" s="25">
        <v>256</v>
      </c>
      <c r="E11" s="23">
        <f t="shared" ref="E11:E17" si="0">D11*A11</f>
        <v>128000</v>
      </c>
    </row>
    <row r="12" spans="1:5" ht="14.4" x14ac:dyDescent="0.3">
      <c r="A12" s="24">
        <v>200</v>
      </c>
      <c r="B12" s="25">
        <v>93</v>
      </c>
      <c r="C12" s="23">
        <f>B12*A12</f>
        <v>18600</v>
      </c>
      <c r="D12" s="25">
        <v>93</v>
      </c>
      <c r="E12" s="23">
        <f t="shared" si="0"/>
        <v>18600</v>
      </c>
    </row>
    <row r="13" spans="1:5" ht="14.4" x14ac:dyDescent="0.3">
      <c r="A13" s="24">
        <v>100</v>
      </c>
      <c r="B13" s="25">
        <v>91</v>
      </c>
      <c r="C13" s="23">
        <f t="shared" ref="C13:C17" si="1">B13*A13</f>
        <v>9100</v>
      </c>
      <c r="D13" s="25">
        <v>91</v>
      </c>
      <c r="E13" s="23">
        <f t="shared" si="0"/>
        <v>9100</v>
      </c>
    </row>
    <row r="14" spans="1:5" ht="14.4" x14ac:dyDescent="0.3">
      <c r="A14" s="24">
        <v>50</v>
      </c>
      <c r="B14" s="25">
        <v>16</v>
      </c>
      <c r="C14" s="23">
        <f t="shared" si="1"/>
        <v>800</v>
      </c>
      <c r="D14" s="25">
        <v>16</v>
      </c>
      <c r="E14" s="23">
        <f t="shared" si="0"/>
        <v>800</v>
      </c>
    </row>
    <row r="15" spans="1:5" ht="14.4" x14ac:dyDescent="0.3">
      <c r="A15" s="24">
        <v>20</v>
      </c>
      <c r="B15" s="25">
        <v>15</v>
      </c>
      <c r="C15" s="23">
        <f t="shared" si="1"/>
        <v>300</v>
      </c>
      <c r="D15" s="25">
        <v>15</v>
      </c>
      <c r="E15" s="23">
        <f t="shared" si="0"/>
        <v>300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156838</v>
      </c>
      <c r="D19" s="30" t="s">
        <v>76</v>
      </c>
      <c r="E19" s="31">
        <f>SUM(E10:E18)</f>
        <v>156838</v>
      </c>
    </row>
    <row r="20" spans="1:5" ht="30" customHeight="1" x14ac:dyDescent="0.3">
      <c r="A20" s="160" t="s">
        <v>97</v>
      </c>
      <c r="B20" s="161"/>
      <c r="C20" s="32">
        <v>156838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39.9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 t="s">
        <v>373</v>
      </c>
      <c r="C32" s="37" t="s">
        <v>82</v>
      </c>
      <c r="D32" s="137" t="s">
        <v>374</v>
      </c>
      <c r="E32" s="138"/>
    </row>
    <row r="33" spans="1:5" ht="18" customHeight="1" x14ac:dyDescent="0.3">
      <c r="A33" s="37" t="s">
        <v>83</v>
      </c>
      <c r="B33" s="106">
        <v>1</v>
      </c>
      <c r="C33" s="39" t="s">
        <v>84</v>
      </c>
      <c r="D33" s="131">
        <v>2</v>
      </c>
      <c r="E33" s="132"/>
    </row>
    <row r="34" spans="1:5" ht="27.6" x14ac:dyDescent="0.3">
      <c r="A34" s="39" t="s">
        <v>218</v>
      </c>
      <c r="B34" s="38" t="s">
        <v>375</v>
      </c>
      <c r="C34" s="39" t="s">
        <v>219</v>
      </c>
      <c r="D34" s="133" t="s">
        <v>376</v>
      </c>
      <c r="E34" s="134"/>
    </row>
    <row r="35" spans="1:5" ht="27.6" x14ac:dyDescent="0.3">
      <c r="A35" s="39" t="s">
        <v>220</v>
      </c>
      <c r="B35" s="38" t="s">
        <v>377</v>
      </c>
      <c r="C35" s="39" t="s">
        <v>222</v>
      </c>
      <c r="D35" s="133" t="s">
        <v>380</v>
      </c>
      <c r="E35" s="134"/>
    </row>
    <row r="36" spans="1:5" ht="25.5" customHeight="1" x14ac:dyDescent="0.3">
      <c r="A36" s="39" t="s">
        <v>221</v>
      </c>
      <c r="B36" s="38" t="s">
        <v>378</v>
      </c>
      <c r="C36" s="39" t="s">
        <v>223</v>
      </c>
      <c r="D36" s="135" t="s">
        <v>379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Q5" sqref="Q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MP1207</v>
      </c>
      <c r="C5" s="119" t="str">
        <f>IF('Loan Outstanding Report'!$H$5="", "", 'Loan Outstanding Report'!$H$5)</f>
        <v>Indore-4</v>
      </c>
      <c r="D5" s="41" t="s">
        <v>370</v>
      </c>
      <c r="E5" s="65">
        <v>46066</v>
      </c>
      <c r="F5" s="38" t="s">
        <v>389</v>
      </c>
      <c r="G5" s="49" t="s">
        <v>371</v>
      </c>
      <c r="H5" s="49" t="s">
        <v>372</v>
      </c>
      <c r="I5" s="120" t="s">
        <v>357</v>
      </c>
      <c r="J5" s="120" t="s">
        <v>359</v>
      </c>
      <c r="K5" s="120" t="s">
        <v>361</v>
      </c>
      <c r="L5" s="11">
        <v>351493896</v>
      </c>
      <c r="M5" s="65" t="s">
        <v>362</v>
      </c>
      <c r="N5" s="124">
        <v>42000</v>
      </c>
      <c r="O5" s="124">
        <v>2250</v>
      </c>
      <c r="P5" s="121" t="s">
        <v>139</v>
      </c>
      <c r="Q5" s="80">
        <v>45476</v>
      </c>
      <c r="R5" s="124">
        <v>2250</v>
      </c>
      <c r="S5" s="124">
        <v>2250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390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4" zoomScaleNormal="100" workbookViewId="0">
      <selection activeCell="BQ4" sqref="BQ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396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397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398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92088</v>
      </c>
      <c r="J5" s="38" t="s">
        <v>250</v>
      </c>
      <c r="K5" s="84">
        <v>92088</v>
      </c>
      <c r="L5" s="84" t="s">
        <v>251</v>
      </c>
      <c r="M5" s="38" t="s">
        <v>252</v>
      </c>
      <c r="N5" s="84">
        <v>154240</v>
      </c>
      <c r="O5" s="84" t="s">
        <v>253</v>
      </c>
      <c r="P5" s="84">
        <v>207282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541</v>
      </c>
      <c r="X5" s="38" t="s">
        <v>259</v>
      </c>
      <c r="Y5" s="84">
        <v>350439886</v>
      </c>
      <c r="Z5" s="38" t="s">
        <v>260</v>
      </c>
      <c r="AA5" s="108" t="s">
        <v>297</v>
      </c>
      <c r="AB5" s="84">
        <v>54478</v>
      </c>
      <c r="AC5" s="108" t="s">
        <v>298</v>
      </c>
      <c r="AD5" s="84">
        <v>24</v>
      </c>
      <c r="AE5" s="84" t="s">
        <v>299</v>
      </c>
      <c r="AF5" s="84" t="s">
        <v>300</v>
      </c>
      <c r="AG5" s="108" t="s">
        <v>301</v>
      </c>
      <c r="AH5" s="84" t="s">
        <v>302</v>
      </c>
      <c r="AI5" s="108" t="s">
        <v>303</v>
      </c>
      <c r="AJ5" s="84">
        <v>2438</v>
      </c>
      <c r="AK5" s="84">
        <v>2950</v>
      </c>
      <c r="AL5" s="108" t="s">
        <v>304</v>
      </c>
      <c r="AM5" s="84">
        <v>51589.33</v>
      </c>
      <c r="AN5" s="112">
        <v>15748.67</v>
      </c>
      <c r="AO5" s="112">
        <v>67338</v>
      </c>
      <c r="AP5" s="112">
        <v>2888.67</v>
      </c>
      <c r="AQ5" s="112">
        <v>61.33</v>
      </c>
      <c r="AR5" s="112">
        <v>2950</v>
      </c>
      <c r="AS5" s="112">
        <v>2888.67</v>
      </c>
      <c r="AT5" s="112">
        <v>61.33</v>
      </c>
      <c r="AU5" s="112">
        <v>2950</v>
      </c>
      <c r="AV5" s="84">
        <v>37</v>
      </c>
      <c r="AW5" s="84">
        <v>394</v>
      </c>
      <c r="AX5" s="84" t="s">
        <v>305</v>
      </c>
      <c r="AY5" s="108"/>
      <c r="AZ5" s="84"/>
      <c r="BA5" s="84"/>
      <c r="BB5" s="84" t="s">
        <v>346</v>
      </c>
      <c r="BC5" s="84"/>
      <c r="BD5" s="108"/>
      <c r="BE5" s="84">
        <v>0</v>
      </c>
      <c r="BF5" s="38" t="s">
        <v>256</v>
      </c>
      <c r="BG5" s="84" t="s">
        <v>347</v>
      </c>
      <c r="BH5" s="114" t="s">
        <v>355</v>
      </c>
      <c r="BI5" s="38" t="s">
        <v>110</v>
      </c>
      <c r="BJ5" s="85">
        <v>46091</v>
      </c>
      <c r="BK5" s="84"/>
      <c r="BL5" s="38" t="s">
        <v>114</v>
      </c>
      <c r="BM5" s="115" t="s">
        <v>119</v>
      </c>
      <c r="BN5" s="116" t="s">
        <v>201</v>
      </c>
      <c r="BO5" s="84" t="s">
        <v>244</v>
      </c>
      <c r="BP5" s="84"/>
      <c r="BQ5" s="117"/>
      <c r="BR5" s="118" t="s">
        <v>392</v>
      </c>
    </row>
    <row r="6" spans="1:70" s="113" customFormat="1" ht="15" hidden="1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92156</v>
      </c>
      <c r="J6" s="38" t="s">
        <v>261</v>
      </c>
      <c r="K6" s="84">
        <v>92156</v>
      </c>
      <c r="L6" s="84" t="s">
        <v>251</v>
      </c>
      <c r="M6" s="38" t="s">
        <v>252</v>
      </c>
      <c r="N6" s="84">
        <v>155844</v>
      </c>
      <c r="O6" s="84" t="s">
        <v>262</v>
      </c>
      <c r="P6" s="84">
        <v>209311</v>
      </c>
      <c r="Q6" s="38" t="s">
        <v>263</v>
      </c>
      <c r="R6" s="38" t="s">
        <v>255</v>
      </c>
      <c r="S6" s="84" t="s">
        <v>264</v>
      </c>
      <c r="T6" s="84" t="s">
        <v>264</v>
      </c>
      <c r="U6" s="84" t="s">
        <v>265</v>
      </c>
      <c r="V6" s="84" t="s">
        <v>266</v>
      </c>
      <c r="W6" s="84">
        <v>541</v>
      </c>
      <c r="X6" s="38" t="s">
        <v>267</v>
      </c>
      <c r="Y6" s="84">
        <v>352712154</v>
      </c>
      <c r="Z6" s="38" t="s">
        <v>268</v>
      </c>
      <c r="AA6" s="108" t="s">
        <v>306</v>
      </c>
      <c r="AB6" s="84">
        <v>42000</v>
      </c>
      <c r="AC6" s="108" t="s">
        <v>307</v>
      </c>
      <c r="AD6" s="84">
        <v>24</v>
      </c>
      <c r="AE6" s="84" t="s">
        <v>308</v>
      </c>
      <c r="AF6" s="84" t="s">
        <v>309</v>
      </c>
      <c r="AG6" s="108" t="s">
        <v>310</v>
      </c>
      <c r="AH6" s="84" t="s">
        <v>311</v>
      </c>
      <c r="AI6" s="108" t="s">
        <v>312</v>
      </c>
      <c r="AJ6" s="84">
        <v>2240</v>
      </c>
      <c r="AK6" s="84">
        <v>2240</v>
      </c>
      <c r="AL6" s="108" t="s">
        <v>313</v>
      </c>
      <c r="AM6" s="84">
        <v>29085.67</v>
      </c>
      <c r="AN6" s="112">
        <v>11234.33</v>
      </c>
      <c r="AO6" s="112">
        <v>40320</v>
      </c>
      <c r="AP6" s="112">
        <v>12914.33</v>
      </c>
      <c r="AQ6" s="112">
        <v>955.67</v>
      </c>
      <c r="AR6" s="112">
        <v>13870</v>
      </c>
      <c r="AS6" s="112">
        <v>12914.33</v>
      </c>
      <c r="AT6" s="112">
        <v>955.67</v>
      </c>
      <c r="AU6" s="112">
        <v>13870</v>
      </c>
      <c r="AV6" s="84">
        <v>30</v>
      </c>
      <c r="AW6" s="84">
        <v>335</v>
      </c>
      <c r="AX6" s="84" t="s">
        <v>305</v>
      </c>
      <c r="AY6" s="108"/>
      <c r="AZ6" s="84"/>
      <c r="BA6" s="84"/>
      <c r="BB6" s="84" t="s">
        <v>346</v>
      </c>
      <c r="BC6" s="84"/>
      <c r="BD6" s="108"/>
      <c r="BE6" s="84">
        <v>0</v>
      </c>
      <c r="BF6" s="38" t="s">
        <v>264</v>
      </c>
      <c r="BG6" s="84" t="s">
        <v>348</v>
      </c>
      <c r="BH6" s="114" t="s">
        <v>355</v>
      </c>
      <c r="BI6" s="38" t="s">
        <v>110</v>
      </c>
      <c r="BJ6" s="85">
        <v>46091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/>
      <c r="BQ6" s="117"/>
      <c r="BR6" s="118" t="s">
        <v>391</v>
      </c>
    </row>
    <row r="7" spans="1:70" s="113" customFormat="1" ht="15" hidden="1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92147</v>
      </c>
      <c r="J7" s="38" t="s">
        <v>269</v>
      </c>
      <c r="K7" s="84">
        <v>92147</v>
      </c>
      <c r="L7" s="84" t="s">
        <v>251</v>
      </c>
      <c r="M7" s="38" t="s">
        <v>252</v>
      </c>
      <c r="N7" s="84">
        <v>154141</v>
      </c>
      <c r="O7" s="84" t="s">
        <v>270</v>
      </c>
      <c r="P7" s="84">
        <v>572964</v>
      </c>
      <c r="Q7" s="38" t="s">
        <v>271</v>
      </c>
      <c r="R7" s="38" t="s">
        <v>255</v>
      </c>
      <c r="S7" s="84" t="s">
        <v>272</v>
      </c>
      <c r="T7" s="84" t="s">
        <v>272</v>
      </c>
      <c r="U7" s="84" t="s">
        <v>257</v>
      </c>
      <c r="V7" s="84" t="s">
        <v>258</v>
      </c>
      <c r="W7" s="84">
        <v>541</v>
      </c>
      <c r="X7" s="38" t="s">
        <v>273</v>
      </c>
      <c r="Y7" s="84">
        <v>353071639</v>
      </c>
      <c r="Z7" s="38" t="s">
        <v>274</v>
      </c>
      <c r="AA7" s="108" t="s">
        <v>314</v>
      </c>
      <c r="AB7" s="84">
        <v>42000</v>
      </c>
      <c r="AC7" s="108" t="s">
        <v>298</v>
      </c>
      <c r="AD7" s="84">
        <v>24</v>
      </c>
      <c r="AE7" s="84" t="s">
        <v>308</v>
      </c>
      <c r="AF7" s="84" t="s">
        <v>315</v>
      </c>
      <c r="AG7" s="108" t="s">
        <v>316</v>
      </c>
      <c r="AH7" s="84" t="s">
        <v>311</v>
      </c>
      <c r="AI7" s="108" t="s">
        <v>317</v>
      </c>
      <c r="AJ7" s="84">
        <v>2240</v>
      </c>
      <c r="AK7" s="84">
        <v>2240</v>
      </c>
      <c r="AL7" s="108" t="s">
        <v>318</v>
      </c>
      <c r="AM7" s="84">
        <v>12941</v>
      </c>
      <c r="AN7" s="112">
        <v>7219</v>
      </c>
      <c r="AO7" s="112">
        <v>20160</v>
      </c>
      <c r="AP7" s="112">
        <v>29059</v>
      </c>
      <c r="AQ7" s="112">
        <v>3852</v>
      </c>
      <c r="AR7" s="112">
        <v>32911</v>
      </c>
      <c r="AS7" s="112">
        <v>29059</v>
      </c>
      <c r="AT7" s="112">
        <v>3852</v>
      </c>
      <c r="AU7" s="112">
        <v>32911</v>
      </c>
      <c r="AV7" s="84">
        <v>29</v>
      </c>
      <c r="AW7" s="84">
        <v>581</v>
      </c>
      <c r="AX7" s="84" t="s">
        <v>305</v>
      </c>
      <c r="AY7" s="108"/>
      <c r="AZ7" s="84"/>
      <c r="BA7" s="84"/>
      <c r="BB7" s="84" t="s">
        <v>346</v>
      </c>
      <c r="BC7" s="84"/>
      <c r="BD7" s="108"/>
      <c r="BE7" s="84">
        <v>0</v>
      </c>
      <c r="BF7" s="38" t="s">
        <v>272</v>
      </c>
      <c r="BG7" s="84" t="s">
        <v>349</v>
      </c>
      <c r="BH7" s="114" t="s">
        <v>355</v>
      </c>
      <c r="BI7" s="38" t="s">
        <v>110</v>
      </c>
      <c r="BJ7" s="85">
        <v>46091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393</v>
      </c>
    </row>
    <row r="8" spans="1:70" s="113" customFormat="1" ht="15" hidden="1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93363</v>
      </c>
      <c r="J8" s="38" t="s">
        <v>275</v>
      </c>
      <c r="K8" s="84">
        <v>93363</v>
      </c>
      <c r="L8" s="84" t="s">
        <v>251</v>
      </c>
      <c r="M8" s="38" t="s">
        <v>252</v>
      </c>
      <c r="N8" s="84">
        <v>156898</v>
      </c>
      <c r="O8" s="84" t="s">
        <v>276</v>
      </c>
      <c r="P8" s="84">
        <v>449542</v>
      </c>
      <c r="Q8" s="38" t="s">
        <v>277</v>
      </c>
      <c r="R8" s="38" t="s">
        <v>255</v>
      </c>
      <c r="S8" s="84" t="s">
        <v>278</v>
      </c>
      <c r="T8" s="84" t="s">
        <v>278</v>
      </c>
      <c r="U8" s="84" t="s">
        <v>265</v>
      </c>
      <c r="V8" s="84" t="s">
        <v>266</v>
      </c>
      <c r="W8" s="84">
        <v>541</v>
      </c>
      <c r="X8" s="38" t="s">
        <v>279</v>
      </c>
      <c r="Y8" s="84">
        <v>353825470</v>
      </c>
      <c r="Z8" s="38" t="s">
        <v>280</v>
      </c>
      <c r="AA8" s="108" t="s">
        <v>319</v>
      </c>
      <c r="AB8" s="84">
        <v>42000</v>
      </c>
      <c r="AC8" s="108" t="s">
        <v>298</v>
      </c>
      <c r="AD8" s="84">
        <v>24</v>
      </c>
      <c r="AE8" s="84" t="s">
        <v>308</v>
      </c>
      <c r="AF8" s="84" t="s">
        <v>320</v>
      </c>
      <c r="AG8" s="108" t="s">
        <v>321</v>
      </c>
      <c r="AH8" s="84" t="s">
        <v>311</v>
      </c>
      <c r="AI8" s="108" t="s">
        <v>322</v>
      </c>
      <c r="AJ8" s="84">
        <v>2240</v>
      </c>
      <c r="AK8" s="84">
        <v>2240</v>
      </c>
      <c r="AL8" s="108" t="s">
        <v>323</v>
      </c>
      <c r="AM8" s="84">
        <v>33032.589999999997</v>
      </c>
      <c r="AN8" s="112">
        <v>11767.41</v>
      </c>
      <c r="AO8" s="112">
        <v>44800</v>
      </c>
      <c r="AP8" s="112">
        <v>8967.41</v>
      </c>
      <c r="AQ8" s="112">
        <v>481.59</v>
      </c>
      <c r="AR8" s="112">
        <v>9449</v>
      </c>
      <c r="AS8" s="112">
        <v>8967.41</v>
      </c>
      <c r="AT8" s="112">
        <v>481.59</v>
      </c>
      <c r="AU8" s="112">
        <v>9449</v>
      </c>
      <c r="AV8" s="84">
        <v>27</v>
      </c>
      <c r="AW8" s="84">
        <v>182</v>
      </c>
      <c r="AX8" s="84" t="s">
        <v>305</v>
      </c>
      <c r="AY8" s="108"/>
      <c r="AZ8" s="84"/>
      <c r="BA8" s="84"/>
      <c r="BB8" s="84" t="s">
        <v>346</v>
      </c>
      <c r="BC8" s="84"/>
      <c r="BD8" s="108"/>
      <c r="BE8" s="84">
        <v>0</v>
      </c>
      <c r="BF8" s="38" t="s">
        <v>278</v>
      </c>
      <c r="BG8" s="84" t="s">
        <v>350</v>
      </c>
      <c r="BH8" s="114" t="s">
        <v>355</v>
      </c>
      <c r="BI8" s="38" t="s">
        <v>110</v>
      </c>
      <c r="BJ8" s="85">
        <v>46091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393</v>
      </c>
    </row>
    <row r="9" spans="1:70" s="113" customFormat="1" ht="15" hidden="1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93363</v>
      </c>
      <c r="J9" s="38" t="s">
        <v>275</v>
      </c>
      <c r="K9" s="84">
        <v>93363</v>
      </c>
      <c r="L9" s="84" t="s">
        <v>251</v>
      </c>
      <c r="M9" s="38" t="s">
        <v>252</v>
      </c>
      <c r="N9" s="84">
        <v>156898</v>
      </c>
      <c r="O9" s="84" t="s">
        <v>276</v>
      </c>
      <c r="P9" s="84">
        <v>449542</v>
      </c>
      <c r="Q9" s="38" t="s">
        <v>277</v>
      </c>
      <c r="R9" s="38" t="s">
        <v>255</v>
      </c>
      <c r="S9" s="84" t="s">
        <v>281</v>
      </c>
      <c r="T9" s="84" t="s">
        <v>281</v>
      </c>
      <c r="U9" s="84" t="s">
        <v>257</v>
      </c>
      <c r="V9" s="84" t="s">
        <v>266</v>
      </c>
      <c r="W9" s="84">
        <v>541</v>
      </c>
      <c r="X9" s="38" t="s">
        <v>282</v>
      </c>
      <c r="Y9" s="84">
        <v>353902240</v>
      </c>
      <c r="Z9" s="38" t="s">
        <v>283</v>
      </c>
      <c r="AA9" s="108" t="s">
        <v>324</v>
      </c>
      <c r="AB9" s="84">
        <v>42000</v>
      </c>
      <c r="AC9" s="108" t="s">
        <v>298</v>
      </c>
      <c r="AD9" s="84">
        <v>24</v>
      </c>
      <c r="AE9" s="84" t="s">
        <v>308</v>
      </c>
      <c r="AF9" s="84" t="s">
        <v>325</v>
      </c>
      <c r="AG9" s="108" t="s">
        <v>326</v>
      </c>
      <c r="AH9" s="84" t="s">
        <v>311</v>
      </c>
      <c r="AI9" s="108" t="s">
        <v>322</v>
      </c>
      <c r="AJ9" s="84">
        <v>2240</v>
      </c>
      <c r="AK9" s="84">
        <v>2240</v>
      </c>
      <c r="AL9" s="108" t="s">
        <v>327</v>
      </c>
      <c r="AM9" s="84">
        <v>18240.79</v>
      </c>
      <c r="AN9" s="112">
        <v>8639.2099999999991</v>
      </c>
      <c r="AO9" s="112">
        <v>26880</v>
      </c>
      <c r="AP9" s="112">
        <v>23759.21</v>
      </c>
      <c r="AQ9" s="112">
        <v>3378.79</v>
      </c>
      <c r="AR9" s="112">
        <v>27138</v>
      </c>
      <c r="AS9" s="112">
        <v>23759.21</v>
      </c>
      <c r="AT9" s="112">
        <v>3378.79</v>
      </c>
      <c r="AU9" s="112">
        <v>27138</v>
      </c>
      <c r="AV9" s="84">
        <v>27</v>
      </c>
      <c r="AW9" s="84">
        <v>420</v>
      </c>
      <c r="AX9" s="84" t="s">
        <v>305</v>
      </c>
      <c r="AY9" s="108"/>
      <c r="AZ9" s="84"/>
      <c r="BA9" s="84"/>
      <c r="BB9" s="84" t="s">
        <v>346</v>
      </c>
      <c r="BC9" s="84"/>
      <c r="BD9" s="108"/>
      <c r="BE9" s="84">
        <v>0</v>
      </c>
      <c r="BF9" s="38" t="s">
        <v>281</v>
      </c>
      <c r="BG9" s="84" t="s">
        <v>351</v>
      </c>
      <c r="BH9" s="114" t="s">
        <v>355</v>
      </c>
      <c r="BI9" s="38" t="s">
        <v>110</v>
      </c>
      <c r="BJ9" s="85">
        <v>46091</v>
      </c>
      <c r="BK9" s="84"/>
      <c r="BL9" s="38" t="s">
        <v>162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393</v>
      </c>
    </row>
    <row r="10" spans="1:70" s="113" customFormat="1" ht="15" hidden="1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93276</v>
      </c>
      <c r="J10" s="38" t="s">
        <v>284</v>
      </c>
      <c r="K10" s="84">
        <v>93276</v>
      </c>
      <c r="L10" s="84" t="s">
        <v>251</v>
      </c>
      <c r="M10" s="38" t="s">
        <v>252</v>
      </c>
      <c r="N10" s="84">
        <v>287438</v>
      </c>
      <c r="O10" s="84" t="s">
        <v>285</v>
      </c>
      <c r="P10" s="84">
        <v>607634</v>
      </c>
      <c r="Q10" s="38" t="s">
        <v>286</v>
      </c>
      <c r="R10" s="38" t="s">
        <v>255</v>
      </c>
      <c r="S10" s="84" t="s">
        <v>287</v>
      </c>
      <c r="T10" s="84" t="s">
        <v>287</v>
      </c>
      <c r="U10" s="84" t="s">
        <v>257</v>
      </c>
      <c r="V10" s="84" t="s">
        <v>266</v>
      </c>
      <c r="W10" s="84">
        <v>0</v>
      </c>
      <c r="X10" s="38" t="s">
        <v>288</v>
      </c>
      <c r="Y10" s="84">
        <v>354354239</v>
      </c>
      <c r="Z10" s="38" t="s">
        <v>289</v>
      </c>
      <c r="AA10" s="108" t="s">
        <v>328</v>
      </c>
      <c r="AB10" s="84">
        <v>42000</v>
      </c>
      <c r="AC10" s="108" t="s">
        <v>329</v>
      </c>
      <c r="AD10" s="84">
        <v>24</v>
      </c>
      <c r="AE10" s="84" t="s">
        <v>308</v>
      </c>
      <c r="AF10" s="84" t="s">
        <v>330</v>
      </c>
      <c r="AG10" s="108" t="s">
        <v>331</v>
      </c>
      <c r="AH10" s="84" t="s">
        <v>311</v>
      </c>
      <c r="AI10" s="108" t="s">
        <v>332</v>
      </c>
      <c r="AJ10" s="84">
        <v>2240</v>
      </c>
      <c r="AK10" s="84">
        <v>2240</v>
      </c>
      <c r="AL10" s="108" t="s">
        <v>333</v>
      </c>
      <c r="AM10" s="84">
        <v>13031.49</v>
      </c>
      <c r="AN10" s="112">
        <v>7128.51</v>
      </c>
      <c r="AO10" s="112">
        <v>20160</v>
      </c>
      <c r="AP10" s="112">
        <v>28968.51</v>
      </c>
      <c r="AQ10" s="112">
        <v>5049.49</v>
      </c>
      <c r="AR10" s="112">
        <v>34018</v>
      </c>
      <c r="AS10" s="112">
        <v>28968.51</v>
      </c>
      <c r="AT10" s="112">
        <v>5049.49</v>
      </c>
      <c r="AU10" s="112">
        <v>34018</v>
      </c>
      <c r="AV10" s="84">
        <v>26</v>
      </c>
      <c r="AW10" s="84">
        <v>481</v>
      </c>
      <c r="AX10" s="84" t="s">
        <v>305</v>
      </c>
      <c r="AY10" s="108"/>
      <c r="AZ10" s="84"/>
      <c r="BA10" s="84"/>
      <c r="BB10" s="84" t="s">
        <v>346</v>
      </c>
      <c r="BC10" s="84"/>
      <c r="BD10" s="108"/>
      <c r="BE10" s="84">
        <v>0</v>
      </c>
      <c r="BF10" s="38" t="s">
        <v>287</v>
      </c>
      <c r="BG10" s="84" t="s">
        <v>352</v>
      </c>
      <c r="BH10" s="114" t="s">
        <v>355</v>
      </c>
      <c r="BI10" s="38" t="s">
        <v>110</v>
      </c>
      <c r="BJ10" s="85">
        <v>46092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/>
      <c r="BQ10" s="117"/>
      <c r="BR10" s="118" t="s">
        <v>391</v>
      </c>
    </row>
    <row r="11" spans="1:70" s="113" customFormat="1" ht="15" hidden="1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179188</v>
      </c>
      <c r="J11" s="38" t="s">
        <v>290</v>
      </c>
      <c r="K11" s="84">
        <v>179188</v>
      </c>
      <c r="L11" s="84" t="s">
        <v>251</v>
      </c>
      <c r="M11" s="38" t="s">
        <v>252</v>
      </c>
      <c r="N11" s="84">
        <v>372298</v>
      </c>
      <c r="O11" s="84" t="s">
        <v>291</v>
      </c>
      <c r="P11" s="84">
        <v>542427</v>
      </c>
      <c r="Q11" s="38" t="s">
        <v>291</v>
      </c>
      <c r="R11" s="38" t="s">
        <v>255</v>
      </c>
      <c r="S11" s="84" t="s">
        <v>292</v>
      </c>
      <c r="T11" s="84" t="s">
        <v>292</v>
      </c>
      <c r="U11" s="84" t="s">
        <v>265</v>
      </c>
      <c r="V11" s="84" t="s">
        <v>266</v>
      </c>
      <c r="W11" s="84">
        <v>541</v>
      </c>
      <c r="X11" s="38" t="s">
        <v>279</v>
      </c>
      <c r="Y11" s="84">
        <v>354995329</v>
      </c>
      <c r="Z11" s="38" t="s">
        <v>293</v>
      </c>
      <c r="AA11" s="108" t="s">
        <v>334</v>
      </c>
      <c r="AB11" s="84">
        <v>42000</v>
      </c>
      <c r="AC11" s="108" t="s">
        <v>335</v>
      </c>
      <c r="AD11" s="84">
        <v>24</v>
      </c>
      <c r="AE11" s="84" t="s">
        <v>308</v>
      </c>
      <c r="AF11" s="84" t="s">
        <v>336</v>
      </c>
      <c r="AG11" s="108" t="s">
        <v>337</v>
      </c>
      <c r="AH11" s="84" t="s">
        <v>311</v>
      </c>
      <c r="AI11" s="108" t="s">
        <v>338</v>
      </c>
      <c r="AJ11" s="84">
        <v>2240</v>
      </c>
      <c r="AK11" s="84">
        <v>2240</v>
      </c>
      <c r="AL11" s="108" t="s">
        <v>339</v>
      </c>
      <c r="AM11" s="84">
        <v>30523.279999999999</v>
      </c>
      <c r="AN11" s="112">
        <v>12036.72</v>
      </c>
      <c r="AO11" s="112">
        <v>42560</v>
      </c>
      <c r="AP11" s="112">
        <v>11476.72</v>
      </c>
      <c r="AQ11" s="112">
        <v>772.28</v>
      </c>
      <c r="AR11" s="112">
        <v>12249</v>
      </c>
      <c r="AS11" s="112">
        <v>11476.72</v>
      </c>
      <c r="AT11" s="112">
        <v>772.28</v>
      </c>
      <c r="AU11" s="112">
        <v>12249</v>
      </c>
      <c r="AV11" s="84">
        <v>24</v>
      </c>
      <c r="AW11" s="84">
        <v>135</v>
      </c>
      <c r="AX11" s="84" t="s">
        <v>340</v>
      </c>
      <c r="AY11" s="108"/>
      <c r="AZ11" s="84"/>
      <c r="BA11" s="84"/>
      <c r="BB11" s="84" t="s">
        <v>346</v>
      </c>
      <c r="BC11" s="84"/>
      <c r="BD11" s="108"/>
      <c r="BE11" s="84">
        <v>0</v>
      </c>
      <c r="BF11" s="38" t="s">
        <v>292</v>
      </c>
      <c r="BG11" s="84" t="s">
        <v>353</v>
      </c>
      <c r="BH11" s="114" t="s">
        <v>355</v>
      </c>
      <c r="BI11" s="38" t="s">
        <v>110</v>
      </c>
      <c r="BJ11" s="85">
        <v>46092</v>
      </c>
      <c r="BK11" s="84"/>
      <c r="BL11" s="38" t="s">
        <v>114</v>
      </c>
      <c r="BM11" s="115" t="s">
        <v>119</v>
      </c>
      <c r="BN11" s="116" t="s">
        <v>201</v>
      </c>
      <c r="BO11" s="84" t="s">
        <v>244</v>
      </c>
      <c r="BP11" s="84"/>
      <c r="BQ11" s="117"/>
      <c r="BR11" s="118" t="s">
        <v>392</v>
      </c>
    </row>
    <row r="12" spans="1:70" s="113" customFormat="1" ht="15" hidden="1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92147</v>
      </c>
      <c r="J12" s="38" t="s">
        <v>269</v>
      </c>
      <c r="K12" s="84">
        <v>92147</v>
      </c>
      <c r="L12" s="84" t="s">
        <v>251</v>
      </c>
      <c r="M12" s="38" t="s">
        <v>252</v>
      </c>
      <c r="N12" s="84">
        <v>154141</v>
      </c>
      <c r="O12" s="84" t="s">
        <v>270</v>
      </c>
      <c r="P12" s="84">
        <v>572964</v>
      </c>
      <c r="Q12" s="38" t="s">
        <v>271</v>
      </c>
      <c r="R12" s="38" t="s">
        <v>255</v>
      </c>
      <c r="S12" s="84" t="s">
        <v>294</v>
      </c>
      <c r="T12" s="84" t="s">
        <v>294</v>
      </c>
      <c r="U12" s="84" t="s">
        <v>257</v>
      </c>
      <c r="V12" s="84" t="s">
        <v>258</v>
      </c>
      <c r="W12" s="84">
        <v>0</v>
      </c>
      <c r="X12" s="38" t="s">
        <v>295</v>
      </c>
      <c r="Y12" s="84">
        <v>355643435</v>
      </c>
      <c r="Z12" s="38" t="s">
        <v>296</v>
      </c>
      <c r="AA12" s="108" t="s">
        <v>341</v>
      </c>
      <c r="AB12" s="84">
        <v>52000</v>
      </c>
      <c r="AC12" s="108" t="s">
        <v>298</v>
      </c>
      <c r="AD12" s="84">
        <v>24</v>
      </c>
      <c r="AE12" s="84" t="s">
        <v>299</v>
      </c>
      <c r="AF12" s="84" t="s">
        <v>342</v>
      </c>
      <c r="AG12" s="108" t="s">
        <v>343</v>
      </c>
      <c r="AH12" s="84" t="s">
        <v>311</v>
      </c>
      <c r="AI12" s="108" t="s">
        <v>344</v>
      </c>
      <c r="AJ12" s="84">
        <v>2780</v>
      </c>
      <c r="AK12" s="84">
        <v>2780</v>
      </c>
      <c r="AL12" s="108" t="s">
        <v>345</v>
      </c>
      <c r="AM12" s="84">
        <v>27212.15</v>
      </c>
      <c r="AN12" s="112">
        <v>11707.85</v>
      </c>
      <c r="AO12" s="112">
        <v>38920</v>
      </c>
      <c r="AP12" s="112">
        <v>24787.85</v>
      </c>
      <c r="AQ12" s="112">
        <v>2906.15</v>
      </c>
      <c r="AR12" s="112">
        <v>27694</v>
      </c>
      <c r="AS12" s="112">
        <v>24787.85</v>
      </c>
      <c r="AT12" s="112">
        <v>2906.15</v>
      </c>
      <c r="AU12" s="112">
        <v>27694</v>
      </c>
      <c r="AV12" s="84">
        <v>24</v>
      </c>
      <c r="AW12" s="84">
        <v>280</v>
      </c>
      <c r="AX12" s="84" t="s">
        <v>305</v>
      </c>
      <c r="AY12" s="108"/>
      <c r="AZ12" s="84"/>
      <c r="BA12" s="84"/>
      <c r="BB12" s="84" t="s">
        <v>346</v>
      </c>
      <c r="BC12" s="84"/>
      <c r="BD12" s="108"/>
      <c r="BE12" s="84">
        <v>0</v>
      </c>
      <c r="BF12" s="38" t="s">
        <v>294</v>
      </c>
      <c r="BG12" s="84" t="s">
        <v>354</v>
      </c>
      <c r="BH12" s="114" t="s">
        <v>355</v>
      </c>
      <c r="BI12" s="38" t="s">
        <v>110</v>
      </c>
      <c r="BJ12" s="85">
        <v>46092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 t="s">
        <v>391</v>
      </c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91853</v>
      </c>
      <c r="J13" s="38" t="s">
        <v>356</v>
      </c>
      <c r="K13" s="84">
        <v>91853</v>
      </c>
      <c r="L13" s="84" t="s">
        <v>251</v>
      </c>
      <c r="M13" s="38" t="s">
        <v>252</v>
      </c>
      <c r="N13" s="84">
        <v>155675</v>
      </c>
      <c r="O13" s="84" t="s">
        <v>357</v>
      </c>
      <c r="P13" s="84">
        <v>209080</v>
      </c>
      <c r="Q13" s="38" t="s">
        <v>358</v>
      </c>
      <c r="R13" s="38" t="s">
        <v>255</v>
      </c>
      <c r="S13" s="84" t="s">
        <v>359</v>
      </c>
      <c r="T13" s="84" t="s">
        <v>359</v>
      </c>
      <c r="U13" s="84" t="s">
        <v>265</v>
      </c>
      <c r="V13" s="84" t="s">
        <v>258</v>
      </c>
      <c r="W13" s="84">
        <v>541</v>
      </c>
      <c r="X13" s="38" t="s">
        <v>360</v>
      </c>
      <c r="Y13" s="84">
        <v>351493896</v>
      </c>
      <c r="Z13" s="38" t="s">
        <v>361</v>
      </c>
      <c r="AA13" s="108" t="s">
        <v>362</v>
      </c>
      <c r="AB13" s="84">
        <v>42000</v>
      </c>
      <c r="AC13" s="108" t="s">
        <v>329</v>
      </c>
      <c r="AD13" s="84">
        <v>24</v>
      </c>
      <c r="AE13" s="84" t="s">
        <v>308</v>
      </c>
      <c r="AF13" s="84" t="s">
        <v>363</v>
      </c>
      <c r="AG13" s="108" t="s">
        <v>364</v>
      </c>
      <c r="AH13" s="84" t="s">
        <v>311</v>
      </c>
      <c r="AI13" s="108" t="s">
        <v>365</v>
      </c>
      <c r="AJ13" s="84">
        <v>2250</v>
      </c>
      <c r="AK13" s="84">
        <v>2250</v>
      </c>
      <c r="AL13" s="108" t="s">
        <v>366</v>
      </c>
      <c r="AM13" s="84">
        <v>42000</v>
      </c>
      <c r="AN13" s="112">
        <v>12087</v>
      </c>
      <c r="AO13" s="112">
        <v>54087</v>
      </c>
      <c r="AP13" s="112">
        <v>0</v>
      </c>
      <c r="AQ13" s="112">
        <v>0</v>
      </c>
      <c r="AR13" s="112">
        <v>0</v>
      </c>
      <c r="AS13" s="112">
        <v>0</v>
      </c>
      <c r="AT13" s="112">
        <v>0</v>
      </c>
      <c r="AU13" s="112">
        <v>0</v>
      </c>
      <c r="AV13" s="84">
        <v>35</v>
      </c>
      <c r="AW13" s="84"/>
      <c r="AX13" s="84"/>
      <c r="AY13" s="108"/>
      <c r="AZ13" s="84"/>
      <c r="BA13" s="84"/>
      <c r="BB13" s="84" t="s">
        <v>367</v>
      </c>
      <c r="BC13" s="84" t="s">
        <v>145</v>
      </c>
      <c r="BD13" s="108" t="s">
        <v>368</v>
      </c>
      <c r="BE13" s="84">
        <v>42000</v>
      </c>
      <c r="BF13" s="38" t="s">
        <v>359</v>
      </c>
      <c r="BG13" s="84" t="s">
        <v>369</v>
      </c>
      <c r="BH13" s="114" t="s">
        <v>388</v>
      </c>
      <c r="BI13" s="38" t="s">
        <v>110</v>
      </c>
      <c r="BJ13" s="85">
        <v>46066</v>
      </c>
      <c r="BK13" s="84"/>
      <c r="BL13" s="38" t="s">
        <v>114</v>
      </c>
      <c r="BM13" s="115" t="s">
        <v>119</v>
      </c>
      <c r="BN13" s="116" t="s">
        <v>200</v>
      </c>
      <c r="BO13" s="84" t="s">
        <v>242</v>
      </c>
      <c r="BP13" s="84">
        <v>2250</v>
      </c>
      <c r="BQ13" s="117" t="s">
        <v>202</v>
      </c>
      <c r="BR13" s="129" t="s">
        <v>390</v>
      </c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2026-03-17T09:02:04Z</dcterms:modified>
</cp:coreProperties>
</file>