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96\"/>
    </mc:Choice>
  </mc:AlternateContent>
  <xr:revisionPtr revIDLastSave="0" documentId="13_ncr:1_{93A3EA6D-03DA-410B-BD4B-DCD772D8EC4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<sst xmlns="http://schemas.openxmlformats.org/spreadsheetml/2006/main" count="427" uniqueCount="288">
  <si>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</si>
  <si>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</si>
  <si>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</si>
  <si>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</si>
  <si>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</si>
  <si>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</si>
  <si>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</si>
  <si>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</si>
  <si>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</si>
  <si>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</si>
  <si>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</si>
  <si>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</si>
  <si>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</si>
  <si>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</si>
  <si>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</si>
  <si>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</si>
  <si>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</si>
  <si>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</si>
  <si>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</si>
  <si>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</si>
  <si>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</si>
  <si>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</si>
  <si>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</si>
  <si>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</si>
  <si>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</si>
  <si>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</si>
  <si>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</si>
  <si>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</si>
  <si>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</si>
  <si>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</si>
  <si>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</si>
  <si>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</si>
  <si>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</si>
  <si>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</si>
  <si>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</si>
  <si>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</si>
  <si>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</si>
  <si>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</si>
  <si>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</si>
  <si>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</si>
  <si>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</si>
  <si>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</si>
  <si>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</si>
  <si>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</si>
  <si>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</si>
  <si>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</si>
  <si>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</si>
  <si>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</si>
  <si>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</si>
  <si>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</si>
  <si>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</si>
  <si>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</si>
  <si>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</si>
  <si>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</si>
  <si>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</si>
  <si>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</si>
  <si>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</si>
  <si>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</si>
  <si>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</si>
  <si>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</si>
  <si>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</si>
  <si>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</si>
  <si>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</si>
  <si>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</si>
  <si>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</si>
  <si>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</si>
  <si>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</si>
  <si>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</si>
  <si>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</si>
  <si>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</si>
  <si>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</si>
  <si>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</si>
  <si>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</si>
  <si>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</si>
  <si>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</si>
  <si>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</si>
  <si>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</si>
  <si>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</si>
  <si>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</si>
  <si>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</si>
  <si>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</si>
  <si>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</si>
  <si>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</si>
  <si>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</si>
  <si>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</si>
  <si>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</si>
  <si>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</si>
  <si>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</si>
  <si>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</si>
  <si>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</si>
  <si>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</si>
  <si>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</si>
  <si>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</si>
  <si>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</si>
  <si>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</si>
  <si>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</si>
  <si>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</si>
  <si>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</si>
  <si>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</si>
  <si>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</si>
  <si>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</si>
  <si>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</si>
  <si>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</si>
  <si>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</si>
  <si>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</si>
  <si>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</si>
  <si>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</si>
  <si>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</si>
  <si>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</si>
  <si>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</si>
  <si>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</si>
  <si>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</si>
  <si>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</si>
  <si>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</si>
  <si>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</si>
  <si>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</si>
  <si>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</si>
  <si>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</si>
  <si>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</si>
  <si>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</si>
  <si>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</si>
  <si>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</si>
  <si>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</si>
  <si>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</si>
  <si>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</si>
  <si>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</si>
  <si>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</si>
  <si>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</si>
  <si>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</si>
  <si>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</si>
  <si>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</si>
  <si>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</si>
  <si>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</si>
  <si>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</si>
  <si>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</si>
  <si>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</si>
  <si>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</si>
  <si>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</si>
  <si>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</si>
  <si>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</si>
  <si>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</si>
  <si>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</si>
  <si>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</si>
  <si>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</si>
  <si>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</si>
  <si>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</si>
  <si>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</si>
  <si>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</si>
  <si>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</si>
  <si>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</si>
  <si>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</si>
  <si>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</si>
  <si>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</si>
  <si>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</si>
  <si>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</si>
  <si>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</si>
  <si>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</si>
  <si>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</si>
  <si>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</si>
  <si>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</si>
  <si>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</si>
  <si>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</si>
  <si>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</si>
  <si>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</si>
  <si>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</si>
  <si>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</si>
  <si>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</si>
  <si>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</si>
  <si>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</si>
  <si>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</si>
  <si>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</si>
  <si>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</si>
  <si>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</si>
  <si>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</si>
  <si>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</si>
  <si>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</si>
  <si>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</si>
  <si>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</si>
  <si>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</si>
  <si>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</si>
  <si>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</si>
  <si>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</si>
  <si>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</si>
  <si>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</si>
  <si>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</si>
  <si>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</si>
  <si>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</si>
  <si>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</si>
  <si>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</si>
  <si>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</si>
  <si>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</si>
  <si>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</si>
  <si>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</si>
  <si>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</si>
  <si>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</si>
  <si>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</si>
  <si>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</si>
  <si>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</si>
  <si>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</si>
  <si>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</si>
  <si>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</si>
  <si>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</si>
  <si>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</si>
  <si>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</si>
  <si>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</si>
  <si>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</si>
  <si>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</si>
  <si>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</si>
  <si>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</si>
  <si>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</si>
  <si>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</si>
  <si>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</si>
  <si>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</si>
  <si>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</si>
  <si>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</si>
  <si>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</si>
  <si>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</si>
  <si>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</si>
  <si>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</si>
  <si>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</si>
  <si>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</si>
  <si>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</si>
  <si>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</si>
  <si>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</si>
  <si>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</si>
  <si>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</si>
  <si>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</si>
  <si>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</si>
  <si>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</si>
  <si>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</si>
  <si>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</si>
  <si>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</si>
  <si>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</si>
  <si>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</si>
  <si>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</si>
  <si>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</si>
  <si>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</si>
  <si>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</si>
  <si>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</si>
  <si>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</si>
  <si>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</si>
  <si>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</si>
  <si>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</si>
  <si>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</si>
  <si>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</si>
  <si>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</si>
  <si>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</si>
  <si>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</si>
  <si>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</si>
  <si>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</si>
  <si>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</si>
  <si>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Banswara</t>
  </si>
  <si>
    <t>Bagidora</t>
  </si>
  <si>
    <t>RJ2794</t>
  </si>
  <si>
    <t>Peeplod</t>
  </si>
  <si>
    <t>SF0101498</t>
  </si>
  <si>
    <t>Ranglal</t>
  </si>
  <si>
    <t>Peeplod 462311</t>
  </si>
  <si>
    <t>462311 Kali1</t>
  </si>
  <si>
    <t>Chetana</t>
  </si>
  <si>
    <t>SSF5096559</t>
  </si>
  <si>
    <t>SC</t>
  </si>
  <si>
    <t>HINDU</t>
  </si>
  <si>
    <t>Agriculture &amp; Farming</t>
  </si>
  <si>
    <t>SANTU MAIDA</t>
  </si>
  <si>
    <t>20-Dec-2023</t>
  </si>
  <si>
    <t>Mon</t>
  </si>
  <si>
    <t>1</t>
  </si>
  <si>
    <t>2.11 Yrs</t>
  </si>
  <si>
    <t>20 Dec 2023</t>
  </si>
  <si>
    <t>&gt; 2 to 4 Years</t>
  </si>
  <si>
    <t>05-Feb-2024</t>
  </si>
  <si>
    <t>13-Jan-2026</t>
  </si>
  <si>
    <t>Open</t>
  </si>
  <si>
    <t>Than singh/SF0075891</t>
  </si>
  <si>
    <t>Employee taken two Emi from borrower and at the time of CLV he deposited amont 6912/- and fraud amount is recovered.</t>
  </si>
  <si>
    <t>FN25-26-03496</t>
  </si>
  <si>
    <t>Kapil Singh Rathore</t>
  </si>
  <si>
    <t>SF0089022</t>
  </si>
  <si>
    <t>LO</t>
  </si>
  <si>
    <t>Business</t>
  </si>
  <si>
    <t>Murli banjara/SF0032081</t>
  </si>
  <si>
    <t>Jitendra Singh/SF0088510</t>
  </si>
  <si>
    <t>Mukesh Kumar Sain/SF0072487</t>
  </si>
  <si>
    <t>Suresh Kumar Yadav/SF0080719</t>
  </si>
  <si>
    <t>Completed-Report Submitted</t>
  </si>
  <si>
    <t>LO Kapil Singh Rathore ID-SF0089022, have collected 03 EMI's amount of total Rs.6,912/- on 03rd February, 04th August &amp; 01st November -2025 from the Borrower- Santu Maida for Loan No- 354158447, which were not posted in FIMO nor submitted at the branch.
Evidence: SIganture of staff available on Loan card
Recovery status: Total amount has been recovered from the fraudulent staff on 28-Jan-26 (Receipt enclosed).
Currently staff available and SHOW Cause notice issued by HR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</si>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</sst>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8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14" borderId="15" xfId="0" applyFont="1" applyFill="1" applyBorder="1" applyAlignment="1">
      <alignment vertical="top" wrapText="1" readingOrder="1"/>
    </xf>
    <xf numFmtId="172" fontId="36" fillId="14" borderId="15" xfId="0" applyNumberFormat="1" applyFont="1" applyFill="1" applyBorder="1" applyAlignment="1">
      <alignment vertical="top" wrapText="1" readingOrder="1"/>
    </xf>
    <xf numFmtId="0" fontId="2" fillId="0" borderId="0" xfId="0" applyFont="1"/>
    <xf numFmtId="0" fontId="37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RJ2794</v>
      </c>
      <c r="D5" s="64" t="str">
        <f>IF('Physical Cash at Safe'!D28="Yes", 'Physical Cash at Safe'!A4, 'Borrower Wise Details'!C5)</f>
        <v>Banswara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46042</v>
      </c>
      <c r="H5" s="62" t="s">
        <v>280</v>
      </c>
      <c r="I5" s="61">
        <v>46043</v>
      </c>
      <c r="J5" s="79" t="str">
        <f>IF('Physical Cash at Safe'!D28="Yes",'Physical Cash at Safe'!E28,IF('Borrower Wise Details'!D5&lt;&gt;"",'Borrower Wise Details'!D5,""))</f>
        <v>FN25-26-03496</v>
      </c>
      <c r="K5" s="90">
        <v>1</v>
      </c>
      <c r="L5" s="91">
        <v>6680</v>
      </c>
      <c r="M5" s="91">
        <v>0</v>
      </c>
      <c r="N5" s="91" t="s">
        <v>281</v>
      </c>
      <c r="O5" s="91" t="s">
        <v>282</v>
      </c>
      <c r="P5" s="91" t="s">
        <v>283</v>
      </c>
      <c r="Q5" s="91" t="s">
        <v>284</v>
      </c>
      <c r="R5" s="80" t="str">
        <f>IF('Physical Cash at Safe'!$D$28="Yes", 'Physical Cash at Safe'!$A$28, IF('Borrower Wise Details'!F5&lt;&gt;"", 'Borrower Wise Details'!F5, ""))</f>
        <v>Kapil Singh Rathore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SF0089022</v>
      </c>
      <c r="U5" s="84" t="s">
        <v>193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285</v>
      </c>
      <c r="Z5" s="61">
        <v>46050</v>
      </c>
      <c r="AA5" s="61">
        <v>46051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6912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6912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286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RJ2794</v>
      </c>
      <c r="C5" s="50" t="str">
        <f>IF('Fraud Investigation Report'!D5="", "", 'Fraud Investigation Report'!D5)</f>
        <v>Banswara</v>
      </c>
      <c r="D5" s="73" t="str">
        <f>IF(OR('Fraud Investigation Report'!R5="", 'Fraud Investigation Report'!R5=0), "", 'Fraud Investigation Report'!R5)</f>
        <v>Kapil Singh Rathore</v>
      </c>
      <c r="E5" s="73" t="str">
        <f>IF(OR('Fraud Investigation Report'!T5="", 'Fraud Investigation Report'!T5=0), "", 'Fraud Investigation Report'!T5)</f>
        <v>SF0089022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FN25-26-03496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6912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6912</v>
      </c>
      <c r="O5" s="107">
        <f>IF('Fraud Investigation Report'!AD5="", "", 'Fraud Investigation Report'!AD5)</f>
        <v>6912</v>
      </c>
      <c r="P5" s="106">
        <f>IF(AND(N5="", O5=""), "", IF(O5="", N5, N5 - IF(ISNUMBER(O5), O5, 0)))</f>
        <v>0</v>
      </c>
      <c r="Q5" s="49"/>
      <c r="R5" s="95" t="s">
        <v>287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240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68</v>
      </c>
      <c r="B7" s="138"/>
      <c r="C7" s="138"/>
      <c r="D7" s="138"/>
      <c r="E7" s="138"/>
    </row>
    <row r="8" spans="1:5" ht="15" customHeight="1" x14ac:dyDescent="0.3">
      <c r="A8" s="139" t="s">
        <v>69</v>
      </c>
      <c r="B8" s="141" t="s">
        <v>90</v>
      </c>
      <c r="C8" s="142"/>
      <c r="D8" s="143" t="s">
        <v>70</v>
      </c>
      <c r="E8" s="144"/>
    </row>
    <row r="9" spans="1:5" ht="14.4" x14ac:dyDescent="0.3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5" t="s">
        <v>95</v>
      </c>
      <c r="B20" s="146"/>
      <c r="C20" s="32"/>
      <c r="D20" s="33" t="s">
        <v>89</v>
      </c>
      <c r="E20" s="34"/>
    </row>
    <row r="21" spans="1:5" ht="30" customHeight="1" x14ac:dyDescent="0.3">
      <c r="A21" s="147" t="s">
        <v>86</v>
      </c>
      <c r="B21" s="148"/>
      <c r="C21" s="34"/>
      <c r="D21" s="33" t="s">
        <v>87</v>
      </c>
      <c r="E21" s="34"/>
    </row>
    <row r="22" spans="1:5" ht="30" customHeight="1" x14ac:dyDescent="0.3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">
      <c r="A23" s="147" t="s">
        <v>77</v>
      </c>
      <c r="B23" s="14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2"/>
      <c r="C24" s="132"/>
      <c r="D24" s="132"/>
      <c r="E24" s="132"/>
    </row>
    <row r="25" spans="1:5" ht="57.75" customHeight="1" x14ac:dyDescent="0.3">
      <c r="A25" s="36" t="s">
        <v>78</v>
      </c>
      <c r="B25" s="154"/>
      <c r="C25" s="154"/>
      <c r="D25" s="154"/>
      <c r="E25" s="154"/>
    </row>
    <row r="26" spans="1:5" ht="20.100000000000001" customHeight="1" x14ac:dyDescent="0.3">
      <c r="A26" s="159" t="s">
        <v>183</v>
      </c>
      <c r="B26" s="159"/>
      <c r="C26" s="159"/>
      <c r="D26" s="159"/>
      <c r="E26" s="15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57" t="s">
        <v>212</v>
      </c>
      <c r="E29" s="15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213</v>
      </c>
      <c r="B32" s="38"/>
      <c r="C32" s="37" t="s">
        <v>79</v>
      </c>
      <c r="D32" s="155"/>
      <c r="E32" s="156"/>
    </row>
    <row r="33" spans="1:5" ht="18" customHeight="1" x14ac:dyDescent="0.3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7.6" x14ac:dyDescent="0.3">
      <c r="A34" s="39" t="s">
        <v>214</v>
      </c>
      <c r="B34" s="38"/>
      <c r="C34" s="39" t="s">
        <v>215</v>
      </c>
      <c r="D34" s="151"/>
      <c r="E34" s="152"/>
    </row>
    <row r="35" spans="1:5" ht="27.6" x14ac:dyDescent="0.3">
      <c r="A35" s="39" t="s">
        <v>216</v>
      </c>
      <c r="B35" s="38"/>
      <c r="C35" s="39" t="s">
        <v>218</v>
      </c>
      <c r="D35" s="151"/>
      <c r="E35" s="152"/>
    </row>
    <row r="36" spans="1:5" ht="25.5" customHeight="1" x14ac:dyDescent="0.3">
      <c r="A36" s="39" t="s">
        <v>217</v>
      </c>
      <c r="B36" s="38"/>
      <c r="C36" s="39" t="s">
        <v>219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.45" x14ac:dyDescent="0.3">
      <c r="A1" s="2" t="s">
        <v>2</v>
      </c>
    </row>
    <row r="2" spans="1:23" ht="15.45" x14ac:dyDescent="0.3">
      <c r="A2" s="70" t="s">
        <v>240</v>
      </c>
    </row>
    <row r="3" spans="1:23" ht="15.4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RJ2794</v>
      </c>
      <c r="C5" s="60" t="str">
        <f>IF('Loan Outstanding Report'!$H$5="", "", 'Loan Outstanding Report'!$H$5)</f>
        <v>Banswara</v>
      </c>
      <c r="D5" s="41" t="s">
        <v>276</v>
      </c>
      <c r="E5" s="66">
        <v>46050</v>
      </c>
      <c r="F5" s="93" t="s">
        <v>277</v>
      </c>
      <c r="G5" s="49" t="s">
        <v>278</v>
      </c>
      <c r="H5" s="49" t="s">
        <v>279</v>
      </c>
      <c r="I5" s="49" t="s">
        <v>257</v>
      </c>
      <c r="J5" s="49" t="s">
        <v>260</v>
      </c>
      <c r="K5" s="49" t="s">
        <v>264</v>
      </c>
      <c r="L5" s="11">
        <v>354158447</v>
      </c>
      <c r="M5" s="67" t="s">
        <v>265</v>
      </c>
      <c r="N5" s="49">
        <v>42000</v>
      </c>
      <c r="O5" s="49">
        <v>2240</v>
      </c>
      <c r="P5" s="67" t="s">
        <v>133</v>
      </c>
      <c r="Q5" s="89">
        <v>45691</v>
      </c>
      <c r="R5" s="49">
        <v>6912</v>
      </c>
      <c r="S5" s="49">
        <v>6912</v>
      </c>
      <c r="T5" s="49">
        <v>0</v>
      </c>
      <c r="U5" s="68">
        <f t="shared" ref="U5:U69" si="0">IF(AND(ISBLANK(R5),ISBLANK(S5),ISBLANK(T5)),"",R5-(S5+T5))</f>
        <v>0</v>
      </c>
      <c r="V5" s="42" t="s">
        <v>196</v>
      </c>
      <c r="W5" s="69" t="s">
        <v>286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90" zoomScaleNormal="90" workbookViewId="0">
      <pane ySplit="4" topLeftCell="A5" activePane="bottomLeft" state="frozen"/>
      <selection pane="bottomLeft" activeCell="BJ5" sqref="BJ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251</v>
      </c>
      <c r="I5" s="127">
        <v>158259</v>
      </c>
      <c r="J5" s="127" t="s">
        <v>254</v>
      </c>
      <c r="K5" s="127">
        <v>158259</v>
      </c>
      <c r="L5" s="127" t="s">
        <v>255</v>
      </c>
      <c r="M5" s="127" t="s">
        <v>256</v>
      </c>
      <c r="N5" s="127">
        <v>281130</v>
      </c>
      <c r="O5" s="127" t="s">
        <v>257</v>
      </c>
      <c r="P5" s="127">
        <v>693875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541</v>
      </c>
      <c r="X5" s="127" t="s">
        <v>263</v>
      </c>
      <c r="Y5" s="127">
        <v>354158447</v>
      </c>
      <c r="Z5" s="127" t="s">
        <v>264</v>
      </c>
      <c r="AA5" s="127" t="s">
        <v>265</v>
      </c>
      <c r="AB5" s="128">
        <v>42000</v>
      </c>
      <c r="AC5" s="127" t="s">
        <v>266</v>
      </c>
      <c r="AD5" s="127">
        <v>24</v>
      </c>
      <c r="AE5" s="127" t="s">
        <v>267</v>
      </c>
      <c r="AF5" s="127" t="s">
        <v>268</v>
      </c>
      <c r="AG5" s="127" t="s">
        <v>269</v>
      </c>
      <c r="AH5" s="127" t="s">
        <v>270</v>
      </c>
      <c r="AI5" s="127" t="s">
        <v>271</v>
      </c>
      <c r="AJ5" s="128">
        <v>2240</v>
      </c>
      <c r="AK5" s="128">
        <v>2240</v>
      </c>
      <c r="AL5" s="127" t="s">
        <v>272</v>
      </c>
      <c r="AM5" s="128">
        <v>35255.279999999999</v>
      </c>
      <c r="AN5" s="128">
        <v>12334.72</v>
      </c>
      <c r="AO5" s="128">
        <v>47590</v>
      </c>
      <c r="AP5" s="128">
        <v>6744.72</v>
      </c>
      <c r="AQ5" s="128">
        <v>167.28</v>
      </c>
      <c r="AR5" s="128">
        <v>6912</v>
      </c>
      <c r="AS5" s="128">
        <v>6744.72</v>
      </c>
      <c r="AT5" s="128">
        <v>167.28</v>
      </c>
      <c r="AU5" s="128">
        <v>6912</v>
      </c>
      <c r="AV5" s="127">
        <v>24</v>
      </c>
      <c r="AW5" s="127"/>
      <c r="AX5" s="127"/>
      <c r="AY5" s="127"/>
      <c r="AZ5" s="127"/>
      <c r="BA5" s="127"/>
      <c r="BB5" s="127" t="s">
        <v>273</v>
      </c>
      <c r="BC5" s="127"/>
      <c r="BD5" s="127"/>
      <c r="BE5" s="128">
        <v>0</v>
      </c>
      <c r="BF5" s="127" t="s">
        <v>260</v>
      </c>
      <c r="BG5" s="95">
        <v>9783407439</v>
      </c>
      <c r="BH5" s="129" t="s">
        <v>274</v>
      </c>
      <c r="BI5" s="95" t="s">
        <v>105</v>
      </c>
      <c r="BJ5" s="97">
        <v>46050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6912</v>
      </c>
      <c r="BQ5" s="42" t="s">
        <v>196</v>
      </c>
      <c r="BR5" s="130" t="s">
        <v>275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2026-02-18T08:21:20Z</dcterms:modified>
</cp:coreProperties>
</file>