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30\"/>
    </mc:Choice>
  </mc:AlternateContent>
  <xr:revisionPtr revIDLastSave="0" documentId="13_ncr:1_{FE880AC2-5B6F-412F-AC7E-DBE8E2E0C02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<sst xmlns="http://schemas.openxmlformats.org/spreadsheetml/2006/main" count="336" uniqueCount="291">
  <si>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</si>
  <si>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</si>
  <si>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</si>
  <si>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</si>
  <si>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</si>
  <si>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</si>
  <si>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</si>
  <si>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</si>
  <si>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</si>
  <si>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</si>
  <si>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</si>
  <si>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</si>
  <si>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</si>
  <si>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</si>
  <si>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</si>
  <si>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</si>
  <si>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</si>
  <si>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</si>
  <si>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</si>
  <si>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</si>
  <si>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</si>
  <si>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</si>
  <si>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</si>
  <si>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</si>
  <si>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</si>
  <si>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</si>
  <si>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</si>
  <si>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</si>
  <si>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</si>
  <si>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</si>
  <si>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</si>
  <si>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</si>
  <si>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</si>
  <si>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</si>
  <si>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</si>
  <si>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</si>
  <si>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</si>
  <si>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</si>
  <si>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</si>
  <si>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</si>
  <si>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</si>
  <si>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</si>
  <si>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</si>
  <si>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</si>
  <si>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</si>
  <si>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</si>
  <si>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</si>
  <si>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</si>
  <si>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</si>
  <si>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</si>
  <si>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</si>
  <si>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</si>
  <si>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</si>
  <si>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</si>
  <si>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</si>
  <si>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</si>
  <si>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</si>
  <si>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</si>
  <si>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</si>
  <si>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</si>
  <si>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</si>
  <si>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</si>
  <si>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</si>
  <si>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</si>
  <si>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</si>
  <si>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</si>
  <si>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</si>
  <si>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</si>
  <si>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</si>
  <si>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</si>
  <si>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</si>
  <si>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</si>
  <si>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</si>
  <si>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</si>
  <si>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</si>
  <si>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</si>
  <si>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</si>
  <si>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</si>
  <si>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</si>
  <si>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</si>
  <si>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</si>
  <si>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</si>
  <si>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</si>
  <si>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</si>
  <si>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</si>
  <si>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</si>
  <si>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</si>
  <si>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</si>
  <si>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</si>
  <si>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</si>
  <si>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</si>
  <si>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</si>
  <si>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</si>
  <si>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</si>
  <si>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</si>
  <si>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</si>
  <si>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</si>
  <si>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</si>
  <si>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</si>
  <si>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</si>
  <si>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</si>
  <si>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</si>
  <si>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</si>
  <si>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</si>
  <si>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</si>
  <si>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</si>
  <si>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</si>
  <si>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</si>
  <si>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</si>
  <si>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</si>
  <si>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</si>
  <si>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</si>
  <si>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</si>
  <si>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</si>
  <si>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</si>
  <si>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</si>
  <si>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</si>
  <si>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</si>
  <si>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</si>
  <si>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</si>
  <si>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</si>
  <si>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</si>
  <si>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</si>
  <si>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</si>
  <si>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</si>
  <si>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</si>
  <si>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</si>
  <si>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</si>
  <si>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</si>
  <si>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</si>
  <si>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</si>
  <si>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</si>
  <si>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</si>
  <si>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</si>
  <si>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</si>
  <si>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</si>
  <si>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</si>
  <si>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</si>
  <si>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</si>
  <si>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</si>
  <si>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</si>
  <si>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</si>
  <si>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</si>
  <si>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</si>
  <si>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</si>
  <si>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</si>
  <si>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</si>
  <si>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</si>
  <si>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</si>
  <si>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</si>
  <si>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</si>
  <si>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</si>
  <si>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</si>
  <si>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</si>
  <si>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</si>
  <si>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</si>
  <si>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</si>
  <si>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</si>
  <si>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</si>
  <si>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</si>
  <si>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</si>
  <si>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</si>
  <si>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</si>
  <si>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</si>
  <si>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</si>
  <si>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</si>
  <si>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</si>
  <si>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</si>
  <si>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</si>
  <si>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</si>
  <si>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</si>
  <si>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</si>
  <si>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</si>
  <si>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</si>
  <si>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</si>
  <si>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</si>
  <si>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</si>
  <si>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</si>
  <si>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</si>
  <si>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</si>
  <si>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</si>
  <si>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</si>
  <si>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</si>
  <si>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</si>
  <si>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</si>
  <si>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</si>
  <si>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</si>
  <si>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</si>
  <si>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</si>
  <si>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</si>
  <si>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</si>
  <si>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</si>
  <si>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</si>
  <si>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</si>
  <si>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</si>
  <si>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</si>
  <si>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</si>
  <si>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</si>
  <si>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</si>
  <si>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</si>
  <si>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</si>
  <si>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</si>
  <si>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</si>
  <si>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</si>
  <si>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</si>
  <si>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</si>
  <si>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</si>
  <si>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</si>
  <si>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</si>
  <si>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</si>
  <si>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</si>
  <si>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</si>
  <si>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</si>
  <si>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</si>
  <si>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</si>
  <si>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</si>
  <si>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</si>
  <si>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</si>
  <si>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</si>
  <si>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</si>
  <si>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</si>
  <si>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</si>
  <si>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</si>
  <si>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</si>
  <si>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</si>
  <si>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</si>
  <si>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</si>
  <si>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</si>
  <si>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</si>
  <si>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</si>
  <si>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</si>
  <si>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</si>
  <si>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</si>
  <si>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</si>
  <si>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</si>
  <si>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</si>
  <si>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</si>
  <si>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</si>
  <si>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</si>
  <si>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</si>
  <si>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</si>
  <si>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</si>
  <si>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</si>
  <si>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</si>
  <si>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Vidya Sagar Kant/SF0075387</t>
  </si>
  <si>
    <t>Dual Staff</t>
  </si>
  <si>
    <t>Available &amp; Updated</t>
  </si>
  <si>
    <t>CSS</t>
  </si>
  <si>
    <t>Deependra Shrivastava/SF0002115</t>
  </si>
  <si>
    <t>Branch Manager</t>
  </si>
  <si>
    <t>Branch Quality Manager</t>
  </si>
  <si>
    <t>Loan Outstanding Report Detailed Recon as on 20-Jan-2026</t>
  </si>
  <si>
    <t>Report generation date &amp; time: Wednesday, January 21, 2026 9:45 AM</t>
  </si>
  <si>
    <t>East</t>
  </si>
  <si>
    <t>Chhattisgarh</t>
  </si>
  <si>
    <t>Ambikapur</t>
  </si>
  <si>
    <t>Renukoot</t>
  </si>
  <si>
    <t>UP2856</t>
  </si>
  <si>
    <t xml:space="preserve">Renukoot </t>
  </si>
  <si>
    <t>SF0090963</t>
  </si>
  <si>
    <t>Krishna Murari</t>
  </si>
  <si>
    <t>Renukoot C5</t>
  </si>
  <si>
    <t>Renukoot C5 Komal21</t>
  </si>
  <si>
    <t>Chetana</t>
  </si>
  <si>
    <t>SSF2324843</t>
  </si>
  <si>
    <t>OBC</t>
  </si>
  <si>
    <t>HINDU</t>
  </si>
  <si>
    <t>Agriculture &amp; Farming</t>
  </si>
  <si>
    <t>REKHA DEVI</t>
  </si>
  <si>
    <t>05-Aug-2023</t>
  </si>
  <si>
    <t>Mon</t>
  </si>
  <si>
    <t>2</t>
  </si>
  <si>
    <t>3.97 Yrs</t>
  </si>
  <si>
    <t>03 Feb 2022</t>
  </si>
  <si>
    <t>&gt; 2 to 4 Years</t>
  </si>
  <si>
    <t>04-Sep-2023</t>
  </si>
  <si>
    <t>15-Apr-2025</t>
  </si>
  <si>
    <t>Open</t>
  </si>
  <si>
    <t>30-Sep-2025</t>
  </si>
  <si>
    <t>8858518995</t>
  </si>
  <si>
    <t>Vishal Soni</t>
  </si>
  <si>
    <t>SF0069457</t>
  </si>
  <si>
    <t>As Per Borrower Loan Card And Digital Payment, LO Vishal Soni/SF0069457 has Collected Pre-clouse amount Rs.18000/- on date 01-Mar-25 but LO posted 2 EMI On Date 3-Mar-25 (Rs.2780/-) And 15-Mar-25 (Rs.2780/-) In FIMO Remaining Amount Not Posted In Fimo.</t>
  </si>
  <si>
    <t>Completed-Report Submitted</t>
  </si>
  <si>
    <t>As per the complaint,observed that Credit Assistant Vishal Soni/SF0069457 has Collected Pre-clouse amount Rs.18000/- on date 01-Mar-25 but LO posted 2 EMI On Date 3-Mar-25 (Rs.2780/-) And 15-Mar-25 (Rs.2780/-) In FIMO Remaining Amount Not Posted In Fimo.</t>
  </si>
  <si>
    <t>Credit Assistant</t>
  </si>
  <si>
    <t>Satyendra Giri/SF0053019</t>
  </si>
  <si>
    <t>Suresh Kumar Padhan/SF0005800</t>
  </si>
  <si>
    <t>Terminated</t>
  </si>
  <si>
    <t>FN25-26-03530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</si>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</sst>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UP2856</v>
      </c>
      <c r="D5" s="63" t="str">
        <f>IF('Physical Cash at Safe'!D28="Yes", 'Physical Cash at Safe'!B4, 'Borrower Wise Details'!C5)</f>
        <v>Renukoot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Ambikapur</v>
      </c>
      <c r="G5" s="61">
        <v>46032</v>
      </c>
      <c r="H5" s="107" t="s">
        <v>247</v>
      </c>
      <c r="I5" s="61">
        <v>46041</v>
      </c>
      <c r="J5" s="74" t="str">
        <f>IF('Physical Cash at Safe'!D28="Yes",'Physical Cash at Safe'!E28,IF('Borrower Wise Details'!D5&lt;&gt;"",'Borrower Wise Details'!D5,""))</f>
        <v>FN25-26-03530</v>
      </c>
      <c r="K5" s="81">
        <v>1</v>
      </c>
      <c r="L5" s="82"/>
      <c r="M5" s="82"/>
      <c r="N5" s="82" t="s">
        <v>286</v>
      </c>
      <c r="O5" s="82" t="s">
        <v>287</v>
      </c>
      <c r="P5" s="82"/>
      <c r="Q5" s="82" t="s">
        <v>248</v>
      </c>
      <c r="R5" s="75" t="str">
        <f>IF('Physical Cash at Safe'!$D$28="Yes", 'Physical Cash at Safe'!$A$28, IF('Borrower Wise Details'!F5&lt;&gt;"", 'Borrower Wise Details'!F5, ""))</f>
        <v>Vishal Soni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SF0069457</v>
      </c>
      <c r="U5" s="77" t="s">
        <v>288</v>
      </c>
      <c r="V5" s="61">
        <v>45733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283</v>
      </c>
      <c r="Z5" s="61">
        <v>46043</v>
      </c>
      <c r="AA5" s="61">
        <v>46043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5560</v>
      </c>
      <c r="AE5" s="126">
        <f>IF(AND(AC5="", AD5=""), "", IF(AD5="", AC5, AC5 - IF(ISNUMBER(AD5), AD5, 0)))</f>
        <v>12440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46050</v>
      </c>
      <c r="AH5" s="70" t="s">
        <v>284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UP2856</v>
      </c>
      <c r="C5" s="50" t="str">
        <f>IF('Fraud Investigation Report'!D5="", "", 'Fraud Investigation Report'!D5)</f>
        <v>Renukoot</v>
      </c>
      <c r="D5" s="68" t="str">
        <f>IF(OR('Fraud Investigation Report'!R5="", 'Fraud Investigation Report'!R5=0), "", 'Fraud Investigation Report'!R5)</f>
        <v>Vishal Soni</v>
      </c>
      <c r="E5" s="68" t="str">
        <f>IF(OR('Fraud Investigation Report'!T5="", 'Fraud Investigation Report'!T5=0), "", 'Fraud Investigation Report'!T5)</f>
        <v>SF0069457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18000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18000</v>
      </c>
      <c r="O5" s="69">
        <f>IF('Fraud Investigation Report'!AD5="", "", 'Fraud Investigation Report'!AD5)</f>
        <v>5560</v>
      </c>
      <c r="P5" s="126">
        <f>IF(AND(N5="", O5=""), "", IF(O5="", N5, N5 - IF(ISNUMBER(O5), O5, 0)))</f>
        <v>12440</v>
      </c>
      <c r="Q5" s="49"/>
      <c r="R5" s="84" t="s">
        <v>290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>
        <v>49926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245</v>
      </c>
      <c r="C32" s="37" t="s">
        <v>82</v>
      </c>
      <c r="D32" s="155" t="s">
        <v>246</v>
      </c>
      <c r="E32" s="156"/>
    </row>
    <row r="33" spans="1:5" ht="18" customHeight="1" x14ac:dyDescent="0.3">
      <c r="A33" s="37" t="s">
        <v>83</v>
      </c>
      <c r="B33" s="106"/>
      <c r="C33" s="39" t="s">
        <v>84</v>
      </c>
      <c r="D33" s="149"/>
      <c r="E33" s="150"/>
    </row>
    <row r="34" spans="1:5" ht="27.6" x14ac:dyDescent="0.3">
      <c r="A34" s="39" t="s">
        <v>217</v>
      </c>
      <c r="B34" s="38"/>
      <c r="C34" s="39" t="s">
        <v>218</v>
      </c>
      <c r="D34" s="151"/>
      <c r="E34" s="152"/>
    </row>
    <row r="35" spans="1:5" ht="27.6" x14ac:dyDescent="0.3">
      <c r="A35" s="39" t="s">
        <v>219</v>
      </c>
      <c r="B35" s="38"/>
      <c r="C35" s="39" t="s">
        <v>221</v>
      </c>
      <c r="D35" s="151"/>
      <c r="E35" s="152"/>
    </row>
    <row r="36" spans="1:5" ht="25.5" customHeight="1" x14ac:dyDescent="0.3">
      <c r="A36" s="39" t="s">
        <v>220</v>
      </c>
      <c r="B36" s="38" t="s">
        <v>249</v>
      </c>
      <c r="C36" s="39" t="s">
        <v>222</v>
      </c>
      <c r="D36" s="153" t="s">
        <v>250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S5" sqref="S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UP2856</v>
      </c>
      <c r="C5" s="119" t="str">
        <f>IF('Loan Outstanding Report'!$H$5="", "", 'Loan Outstanding Report'!$H$5)</f>
        <v>Renukoot</v>
      </c>
      <c r="D5" s="41" t="s">
        <v>289</v>
      </c>
      <c r="E5" s="65">
        <v>46044</v>
      </c>
      <c r="F5" s="38" t="s">
        <v>280</v>
      </c>
      <c r="G5" s="49" t="s">
        <v>281</v>
      </c>
      <c r="H5" s="49" t="s">
        <v>285</v>
      </c>
      <c r="I5" s="120" t="s">
        <v>261</v>
      </c>
      <c r="J5" s="120" t="s">
        <v>264</v>
      </c>
      <c r="K5" s="120" t="s">
        <v>268</v>
      </c>
      <c r="L5" s="11">
        <v>352080376</v>
      </c>
      <c r="M5" s="65" t="s">
        <v>269</v>
      </c>
      <c r="N5" s="124">
        <v>52000</v>
      </c>
      <c r="O5" s="124">
        <v>2780</v>
      </c>
      <c r="P5" s="121" t="s">
        <v>140</v>
      </c>
      <c r="Q5" s="80">
        <v>45717</v>
      </c>
      <c r="R5" s="124">
        <v>18000</v>
      </c>
      <c r="S5" s="124">
        <v>5560</v>
      </c>
      <c r="T5" s="124">
        <v>0</v>
      </c>
      <c r="U5" s="125">
        <f t="shared" ref="U5" si="0">IF(AND(ISBLANK(R5),ISBLANK(S5),ISBLANK(T5)),"",R5-(S5+T5))</f>
        <v>12440</v>
      </c>
      <c r="V5" s="117" t="s">
        <v>202</v>
      </c>
      <c r="W5" s="122" t="s">
        <v>282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ref="D12:D70" si="4">IF(J12&lt;&gt;"", $D$5, "")</f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6" zoomScaleNormal="96" workbookViewId="0">
      <selection activeCell="BQ5" sqref="BQ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254</v>
      </c>
      <c r="D5" s="38" t="s">
        <v>255</v>
      </c>
      <c r="E5" s="38" t="s">
        <v>256</v>
      </c>
      <c r="F5" s="38" t="s">
        <v>256</v>
      </c>
      <c r="G5" s="84" t="s">
        <v>257</v>
      </c>
      <c r="H5" s="38" t="s">
        <v>256</v>
      </c>
      <c r="I5" s="84">
        <v>139232</v>
      </c>
      <c r="J5" s="38" t="s">
        <v>258</v>
      </c>
      <c r="K5" s="84">
        <v>139232</v>
      </c>
      <c r="L5" s="84" t="s">
        <v>259</v>
      </c>
      <c r="M5" s="38" t="s">
        <v>260</v>
      </c>
      <c r="N5" s="84">
        <v>311201</v>
      </c>
      <c r="O5" s="84" t="s">
        <v>261</v>
      </c>
      <c r="P5" s="84">
        <v>427519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541</v>
      </c>
      <c r="X5" s="38" t="s">
        <v>267</v>
      </c>
      <c r="Y5" s="84">
        <v>352080376</v>
      </c>
      <c r="Z5" s="38" t="s">
        <v>268</v>
      </c>
      <c r="AA5" s="108" t="s">
        <v>269</v>
      </c>
      <c r="AB5" s="84">
        <v>52000</v>
      </c>
      <c r="AC5" s="108" t="s">
        <v>270</v>
      </c>
      <c r="AD5" s="84">
        <v>24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275</v>
      </c>
      <c r="AJ5" s="84">
        <v>2780</v>
      </c>
      <c r="AK5" s="84">
        <v>2780</v>
      </c>
      <c r="AL5" s="108" t="s">
        <v>276</v>
      </c>
      <c r="AM5" s="84">
        <v>41567.67</v>
      </c>
      <c r="AN5" s="112">
        <v>14032.33</v>
      </c>
      <c r="AO5" s="112">
        <v>55600</v>
      </c>
      <c r="AP5" s="112">
        <v>10432.33</v>
      </c>
      <c r="AQ5" s="112">
        <v>525.66999999999996</v>
      </c>
      <c r="AR5" s="112">
        <v>10958</v>
      </c>
      <c r="AS5" s="112">
        <v>10432.33</v>
      </c>
      <c r="AT5" s="112">
        <v>525.66999999999996</v>
      </c>
      <c r="AU5" s="112">
        <v>10958</v>
      </c>
      <c r="AV5" s="84">
        <v>29</v>
      </c>
      <c r="AW5" s="84"/>
      <c r="AX5" s="84"/>
      <c r="AY5" s="108"/>
      <c r="AZ5" s="84"/>
      <c r="BA5" s="84"/>
      <c r="BB5" s="84" t="s">
        <v>277</v>
      </c>
      <c r="BC5" s="84"/>
      <c r="BD5" s="108" t="s">
        <v>278</v>
      </c>
      <c r="BE5" s="84">
        <v>52000</v>
      </c>
      <c r="BF5" s="38" t="s">
        <v>264</v>
      </c>
      <c r="BG5" s="84" t="s">
        <v>279</v>
      </c>
      <c r="BH5" s="114" t="s">
        <v>244</v>
      </c>
      <c r="BI5" s="38" t="s">
        <v>110</v>
      </c>
      <c r="BJ5" s="85">
        <v>46043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130">
        <v>18000</v>
      </c>
      <c r="BQ5" s="117" t="s">
        <v>202</v>
      </c>
      <c r="BR5" s="118" t="s">
        <v>282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130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2026-01-28T09:56:25Z</dcterms:modified>
</cp:coreProperties>
</file>