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156\Downloads\Mal Bazar\Evedance of Malbazar Branch (WB) (1)\FN25-26-03591\"/>
    </mc:Choice>
  </mc:AlternateContent>
  <xr:revisionPtr revIDLastSave="0" documentId="13_ncr:1_{43E190B0-11EB-4284-8C81-F66C93D5F470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<sst xmlns="http://schemas.openxmlformats.org/spreadsheetml/2006/main" count="468" uniqueCount="296">
  <si>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</si>
  <si>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</si>
  <si>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</si>
  <si>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</si>
  <si>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</si>
  <si>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</si>
  <si>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</si>
  <si>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</si>
  <si>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</si>
  <si>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</si>
  <si>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</si>
  <si>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</si>
  <si>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</si>
  <si>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</si>
  <si>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</si>
  <si>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</si>
  <si>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</si>
  <si>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</si>
  <si>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</si>
  <si>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</si>
  <si>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</si>
  <si>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</si>
  <si>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</si>
  <si>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</si>
  <si>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</si>
  <si>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</si>
  <si>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</si>
  <si>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</si>
  <si>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</si>
  <si>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</si>
  <si>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</si>
  <si>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</si>
  <si>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</si>
  <si>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</si>
  <si>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</si>
  <si>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</si>
  <si>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</si>
  <si>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</si>
  <si>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</si>
  <si>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</si>
  <si>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</si>
  <si>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</si>
  <si>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</si>
  <si>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</si>
  <si>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</si>
  <si>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</si>
  <si>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</si>
  <si>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</si>
  <si>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</si>
  <si>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</si>
  <si>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</si>
  <si>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</si>
  <si>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</si>
  <si>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</si>
  <si>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</si>
  <si>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</si>
  <si>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</si>
  <si>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</si>
  <si>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</si>
  <si>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</si>
  <si>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</si>
  <si>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</si>
  <si>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</si>
  <si>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</si>
  <si>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</si>
  <si>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</si>
  <si>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</si>
  <si>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</si>
  <si>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</si>
  <si>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</si>
  <si>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</si>
  <si>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</si>
  <si>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</si>
  <si>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</si>
  <si>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</si>
  <si>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</si>
  <si>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</si>
  <si>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</si>
  <si>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</si>
  <si>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</si>
  <si>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</si>
  <si>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</si>
  <si>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</si>
  <si>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</si>
  <si>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</si>
  <si>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</si>
  <si>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</si>
  <si>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</si>
  <si>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</si>
  <si>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</si>
  <si>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</si>
  <si>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</si>
  <si>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</si>
  <si>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</si>
  <si>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</si>
  <si>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</si>
  <si>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</si>
  <si>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</si>
  <si>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</si>
  <si>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</si>
  <si>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</si>
  <si>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</si>
  <si>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</si>
  <si>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</si>
  <si>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</si>
  <si>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</si>
  <si>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</si>
  <si>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</si>
  <si>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</si>
  <si>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</si>
  <si>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</si>
  <si>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</si>
  <si>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</si>
  <si>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</si>
  <si>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</si>
  <si>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</si>
  <si>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</si>
  <si>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</si>
  <si>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</si>
  <si>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</si>
  <si>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</si>
  <si>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</si>
  <si>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</si>
  <si>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</si>
  <si>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</si>
  <si>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</si>
  <si>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</si>
  <si>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</si>
  <si>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</si>
  <si>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</si>
  <si>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</si>
  <si>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</si>
  <si>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</si>
  <si>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</si>
  <si>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</si>
  <si>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</si>
  <si>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</si>
  <si>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</si>
  <si>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</si>
  <si>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</si>
  <si>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</si>
  <si>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</si>
  <si>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</si>
  <si>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</si>
  <si>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</si>
  <si>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</si>
  <si>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</si>
  <si>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</si>
  <si>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</si>
  <si>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</si>
  <si>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</si>
  <si>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</si>
  <si>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</si>
  <si>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</si>
  <si>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</si>
  <si>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</si>
  <si>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</si>
  <si>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</si>
  <si>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</si>
  <si>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</si>
  <si>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</si>
  <si>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</si>
  <si>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</si>
  <si>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</si>
  <si>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</si>
  <si>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</si>
  <si>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</si>
  <si>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</si>
  <si>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</si>
  <si>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</si>
  <si>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</si>
  <si>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</si>
  <si>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</si>
  <si>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</si>
  <si>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</si>
  <si>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</si>
  <si>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</si>
  <si>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</si>
  <si>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</si>
  <si>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</si>
  <si>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</si>
  <si>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</si>
  <si>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</si>
  <si>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</si>
  <si>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</si>
  <si>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</si>
  <si>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</si>
  <si>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</si>
  <si>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</si>
  <si>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</si>
  <si>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</si>
  <si>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</si>
  <si>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</si>
  <si>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</si>
  <si>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</si>
  <si>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</si>
  <si>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</si>
  <si>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</si>
  <si>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</si>
  <si>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</si>
  <si>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</si>
  <si>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</si>
  <si>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</si>
  <si>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</si>
  <si>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</si>
  <si>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</si>
  <si>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</si>
  <si>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</si>
  <si>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</si>
  <si>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</si>
  <si>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</si>
  <si>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</si>
  <si>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</si>
  <si>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</si>
  <si>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</si>
  <si>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</si>
  <si>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</si>
  <si>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</si>
  <si>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</si>
  <si>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</si>
  <si>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</si>
  <si>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</si>
  <si>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</si>
  <si>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</si>
  <si>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</si>
  <si>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</si>
  <si>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</si>
  <si>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</si>
  <si>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</si>
  <si>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</si>
  <si>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</si>
  <si>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</si>
  <si>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</si>
  <si>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</si>
  <si>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</si>
  <si>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</si>
  <si>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</si>
  <si>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</si>
  <si>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</si>
  <si>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</si>
  <si>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</si>
  <si>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</si>
  <si>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</si>
  <si>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</si>
  <si>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</si>
  <si>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</si>
  <si>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</si>
  <si>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Form Date : 08-Mar-2024</t>
  </si>
  <si>
    <t>To Date :08-Mar-2024</t>
  </si>
  <si>
    <t>East</t>
  </si>
  <si>
    <t>West Bengal</t>
  </si>
  <si>
    <t>Siliguri</t>
  </si>
  <si>
    <t>Jalpaiguri</t>
  </si>
  <si>
    <t>WB3721</t>
  </si>
  <si>
    <t>Malbazar</t>
  </si>
  <si>
    <t>Rajadanga</t>
  </si>
  <si>
    <t>SF0098929</t>
  </si>
  <si>
    <t>Raktim Talukdar</t>
  </si>
  <si>
    <t>KATHAMBARI C2</t>
  </si>
  <si>
    <t>KATHAMBARI  C2 G1</t>
  </si>
  <si>
    <t>Chetana Weekly</t>
  </si>
  <si>
    <t>SSF5825298</t>
  </si>
  <si>
    <t>OBC</t>
  </si>
  <si>
    <t>MUSLIM</t>
  </si>
  <si>
    <t>Agriculture &amp; Farming</t>
  </si>
  <si>
    <t>JYOTSNA BEGUM</t>
  </si>
  <si>
    <t>30-Jun-2025</t>
  </si>
  <si>
    <t>FRI</t>
  </si>
  <si>
    <t>GL-2</t>
  </si>
  <si>
    <t>1.86 Yrs</t>
  </si>
  <si>
    <t>16 Mar 2024</t>
  </si>
  <si>
    <t>&lt;= 2 Years</t>
  </si>
  <si>
    <t>11-Jul-2025</t>
  </si>
  <si>
    <t>12-Sep-2025</t>
  </si>
  <si>
    <t>Open</t>
  </si>
  <si>
    <t>SSF5921358</t>
  </si>
  <si>
    <t>ST</t>
  </si>
  <si>
    <t>HINDU</t>
  </si>
  <si>
    <t>HARKEMAYA CHHETRI</t>
  </si>
  <si>
    <t>03-Jul-2025</t>
  </si>
  <si>
    <t>1.82 Yrs</t>
  </si>
  <si>
    <t>30 Mar 2024</t>
  </si>
  <si>
    <t>16-Jan-2026</t>
  </si>
  <si>
    <t>12-01-2026</t>
  </si>
  <si>
    <t xml:space="preserve">As per the Cash Receipt &amp; Customer statement LO-Kaushik Barman/SF0087946, Advance Amount amount of Rs. 6000 was collected from HARKEMAYA CHHETRI on 04.07. 2025 </t>
  </si>
  <si>
    <t>As per the Cash Receipt &amp; Customer statement LO-Kaushik Barman/SF0087946, pre close amount of Rs. 20000 was collected from Jyotsna Begum on 01.07. 2025 but only 8100 posted in FIMO from 11-07-2025 to 12-09-2025</t>
  </si>
  <si>
    <t>Kaushik Barman</t>
  </si>
  <si>
    <t>SF0087946</t>
  </si>
  <si>
    <t>Loan Officer</t>
  </si>
  <si>
    <t>Aditya Kumar Rai/SF0070686</t>
  </si>
  <si>
    <t>No Action Taken</t>
  </si>
  <si>
    <t>During field verification, it was observed that Loan officer Kaushik Brmn/SF0087946 had embezzled Rs.26000 /- from 2 borrowers' total installment and out of that Rs. 8100 accounted in FIMO and the rest amount of Rs.17900 not reported.</t>
  </si>
  <si>
    <t>FN25-26-03591</t>
  </si>
  <si>
    <t>Completed-Report Submitted</t>
  </si>
  <si>
    <t>CSS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</si>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</sst>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235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236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237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238</v>
      </c>
    </row>
    <row r="3" spans="1:34" ht="15.5" x14ac:dyDescent="0.35">
      <c r="A3" s="71" t="s">
        <v>239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234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245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WB3721</v>
      </c>
      <c r="D5" s="64" t="str">
        <f>IF('Physical Cash at Safe'!D28="Yes", 'Physical Cash at Safe'!A4, 'Borrower Wise Details'!C5)</f>
        <v>Malbazar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46031</v>
      </c>
      <c r="H5" s="62" t="s">
        <v>294</v>
      </c>
      <c r="I5" s="61">
        <v>46053</v>
      </c>
      <c r="J5" s="79" t="str">
        <f>IF('Physical Cash at Safe'!D28="Yes",'Physical Cash at Safe'!E28,IF('Borrower Wise Details'!D5&lt;&gt;"",'Borrower Wise Details'!D5,""))</f>
        <v>FN25-26-03591</v>
      </c>
      <c r="K5" s="90">
        <v>2</v>
      </c>
      <c r="L5" s="91">
        <v>26000</v>
      </c>
      <c r="M5" s="91">
        <v>0</v>
      </c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Kaushik Barman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SF0087946</v>
      </c>
      <c r="U5" s="84" t="s">
        <v>295</v>
      </c>
      <c r="V5" s="61"/>
      <c r="W5" s="79" t="str">
        <f>IF('Physical Cash at Safe'!$D$28="Yes",
    "Safe Locker Cash Siphoned Off",
    IF('Borrower Wise Details'!$P$5&lt;&gt;"",'Borrower Wise Details'!$P$5,"")
)</f>
        <v>Advance 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293</v>
      </c>
      <c r="Z5" s="61">
        <v>46034</v>
      </c>
      <c r="AA5" s="61">
        <v>46036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26000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8100</v>
      </c>
      <c r="AE5" s="81">
        <f>IF(AND(AC5="", AD5=""), "", IF(AD5="", AC5, AC5 - IF(ISNUMBER(AD5), AD5, 0)))</f>
        <v>17900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46077</v>
      </c>
      <c r="AH5" s="75" t="s">
        <v>291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WB3721</v>
      </c>
      <c r="C5" s="50" t="str">
        <f>IF('Fraud Investigation Report'!D5="", "", 'Fraud Investigation Report'!D5)</f>
        <v>Malbazar</v>
      </c>
      <c r="D5" s="73" t="str">
        <f>IF(OR('Fraud Investigation Report'!R5="", 'Fraud Investigation Report'!R5=0), "", 'Fraud Investigation Report'!R5)</f>
        <v>Kaushik Barman</v>
      </c>
      <c r="E5" s="73" t="str">
        <f>IF(OR('Fraud Investigation Report'!T5="", 'Fraud Investigation Report'!T5=0), "", 'Fraud Investigation Report'!T5)</f>
        <v>SF0087946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FN25-26-03591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26000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26000</v>
      </c>
      <c r="O5" s="107">
        <f>IF('Fraud Investigation Report'!AD5="", "", 'Fraud Investigation Report'!AD5)</f>
        <v>8100</v>
      </c>
      <c r="P5" s="106">
        <f>IF(AND(N5="", O5=""), "", IF(O5="", N5, N5 - IF(ISNUMBER(O5), O5, 0)))</f>
        <v>17900</v>
      </c>
      <c r="Q5" s="49"/>
      <c r="R5" s="95" t="s">
        <v>290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0" t="s">
        <v>2</v>
      </c>
      <c r="B1" s="131"/>
      <c r="C1" s="131"/>
      <c r="D1" s="131"/>
      <c r="E1" s="132"/>
    </row>
    <row r="2" spans="1:5" ht="18.5" x14ac:dyDescent="0.45">
      <c r="A2" s="14"/>
      <c r="B2" s="133" t="s">
        <v>238</v>
      </c>
      <c r="C2" s="133"/>
      <c r="D2" s="13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208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4" t="s">
        <v>68</v>
      </c>
      <c r="B7" s="135"/>
      <c r="C7" s="135"/>
      <c r="D7" s="135"/>
      <c r="E7" s="135"/>
    </row>
    <row r="8" spans="1:5" ht="15" customHeight="1" x14ac:dyDescent="0.35">
      <c r="A8" s="136" t="s">
        <v>69</v>
      </c>
      <c r="B8" s="138" t="s">
        <v>90</v>
      </c>
      <c r="C8" s="139"/>
      <c r="D8" s="140" t="s">
        <v>70</v>
      </c>
      <c r="E8" s="141"/>
    </row>
    <row r="9" spans="1:5" ht="14.5" x14ac:dyDescent="0.35">
      <c r="A9" s="13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2" t="s">
        <v>95</v>
      </c>
      <c r="B20" s="143"/>
      <c r="C20" s="32"/>
      <c r="D20" s="33" t="s">
        <v>89</v>
      </c>
      <c r="E20" s="34"/>
    </row>
    <row r="21" spans="1:5" ht="30" customHeight="1" x14ac:dyDescent="0.35">
      <c r="A21" s="144" t="s">
        <v>86</v>
      </c>
      <c r="B21" s="145"/>
      <c r="C21" s="34"/>
      <c r="D21" s="33" t="s">
        <v>87</v>
      </c>
      <c r="E21" s="34"/>
    </row>
    <row r="22" spans="1:5" ht="30" customHeight="1" x14ac:dyDescent="0.35">
      <c r="A22" s="144" t="s">
        <v>75</v>
      </c>
      <c r="B22" s="145"/>
      <c r="C22" s="34"/>
      <c r="D22" s="35" t="s">
        <v>76</v>
      </c>
      <c r="E22" s="34"/>
    </row>
    <row r="23" spans="1:5" ht="30" customHeight="1" x14ac:dyDescent="0.35">
      <c r="A23" s="144" t="s">
        <v>77</v>
      </c>
      <c r="B23" s="145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29"/>
      <c r="C24" s="129"/>
      <c r="D24" s="129"/>
      <c r="E24" s="129"/>
    </row>
    <row r="25" spans="1:5" ht="57.75" customHeight="1" x14ac:dyDescent="0.35">
      <c r="A25" s="36" t="s">
        <v>78</v>
      </c>
      <c r="B25" s="151"/>
      <c r="C25" s="151"/>
      <c r="D25" s="151"/>
      <c r="E25" s="151"/>
    </row>
    <row r="26" spans="1:5" ht="20.149999999999999" customHeight="1" x14ac:dyDescent="0.35">
      <c r="A26" s="156" t="s">
        <v>183</v>
      </c>
      <c r="B26" s="156"/>
      <c r="C26" s="156"/>
      <c r="D26" s="156"/>
      <c r="E26" s="156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209</v>
      </c>
      <c r="D29" s="154" t="s">
        <v>210</v>
      </c>
      <c r="E29" s="155"/>
    </row>
    <row r="30" spans="1:5" ht="40" customHeight="1" x14ac:dyDescent="0.35">
      <c r="A30" s="86"/>
      <c r="B30" s="86"/>
      <c r="C30" s="87" t="str">
        <f>IF(AND(A30="",B30=""),"",A30-B30)</f>
        <v/>
      </c>
      <c r="D30" s="157"/>
      <c r="E30" s="158"/>
    </row>
    <row r="31" spans="1:5" ht="15" customHeight="1" x14ac:dyDescent="0.35">
      <c r="A31" s="159"/>
      <c r="B31" s="160"/>
      <c r="C31" s="160"/>
      <c r="D31" s="160"/>
      <c r="E31" s="161"/>
    </row>
    <row r="32" spans="1:5" ht="24.75" customHeight="1" x14ac:dyDescent="0.35">
      <c r="A32" s="37" t="s">
        <v>211</v>
      </c>
      <c r="B32" s="38"/>
      <c r="C32" s="37" t="s">
        <v>79</v>
      </c>
      <c r="D32" s="152"/>
      <c r="E32" s="153"/>
    </row>
    <row r="33" spans="1:5" ht="18" customHeight="1" x14ac:dyDescent="0.35">
      <c r="A33" s="37" t="s">
        <v>80</v>
      </c>
      <c r="B33" s="38"/>
      <c r="C33" s="39" t="s">
        <v>81</v>
      </c>
      <c r="D33" s="146" t="s">
        <v>82</v>
      </c>
      <c r="E33" s="147"/>
    </row>
    <row r="34" spans="1:5" ht="26" x14ac:dyDescent="0.35">
      <c r="A34" s="39" t="s">
        <v>212</v>
      </c>
      <c r="B34" s="38"/>
      <c r="C34" s="39" t="s">
        <v>213</v>
      </c>
      <c r="D34" s="148"/>
      <c r="E34" s="149"/>
    </row>
    <row r="35" spans="1:5" ht="26" x14ac:dyDescent="0.35">
      <c r="A35" s="39" t="s">
        <v>214</v>
      </c>
      <c r="B35" s="38"/>
      <c r="C35" s="39" t="s">
        <v>216</v>
      </c>
      <c r="D35" s="148"/>
      <c r="E35" s="149"/>
    </row>
    <row r="36" spans="1:5" ht="25.5" customHeight="1" x14ac:dyDescent="0.35">
      <c r="A36" s="39" t="s">
        <v>215</v>
      </c>
      <c r="B36" s="38"/>
      <c r="C36" s="39" t="s">
        <v>217</v>
      </c>
      <c r="D36" s="150"/>
      <c r="E36" s="15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B6" sqref="B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238</v>
      </c>
    </row>
    <row r="3" spans="1:23" ht="15.5" x14ac:dyDescent="0.35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246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WB3721</v>
      </c>
      <c r="C5" s="60" t="str">
        <f>IF('Loan Outstanding Report'!$H$5="", "", 'Loan Outstanding Report'!$H$5)</f>
        <v>Malbazar</v>
      </c>
      <c r="D5" s="41" t="s">
        <v>292</v>
      </c>
      <c r="E5" s="66" t="s">
        <v>283</v>
      </c>
      <c r="F5" s="93" t="s">
        <v>286</v>
      </c>
      <c r="G5" s="49" t="s">
        <v>287</v>
      </c>
      <c r="H5" s="49" t="s">
        <v>288</v>
      </c>
      <c r="I5" s="49" t="s">
        <v>258</v>
      </c>
      <c r="J5" s="49" t="s">
        <v>261</v>
      </c>
      <c r="K5" s="49" t="s">
        <v>265</v>
      </c>
      <c r="L5" s="11">
        <v>359353644</v>
      </c>
      <c r="M5" s="67" t="s">
        <v>266</v>
      </c>
      <c r="N5" s="49">
        <v>65000</v>
      </c>
      <c r="O5" s="49">
        <v>810</v>
      </c>
      <c r="P5" s="67" t="s">
        <v>135</v>
      </c>
      <c r="Q5" s="89">
        <v>45842</v>
      </c>
      <c r="R5" s="49">
        <v>6000</v>
      </c>
      <c r="S5" s="49">
        <v>0</v>
      </c>
      <c r="T5" s="49">
        <v>0</v>
      </c>
      <c r="U5" s="68">
        <f t="shared" ref="U5:U69" si="0">IF(AND(ISBLANK(R5),ISBLANK(S5),ISBLANK(T5)),"",R5-(S5+T5))</f>
        <v>6000</v>
      </c>
      <c r="V5" s="42" t="s">
        <v>197</v>
      </c>
      <c r="W5" s="69" t="s">
        <v>284</v>
      </c>
    </row>
    <row r="6" spans="1:23" ht="30" customHeight="1" x14ac:dyDescent="0.3">
      <c r="A6" s="65">
        <v>2</v>
      </c>
      <c r="B6" s="60" t="str">
        <f>IF(J6&lt;&gt;"", $B$5, "")</f>
        <v>WB3721</v>
      </c>
      <c r="C6" s="50" t="str">
        <f>IF(J6&lt;&gt;"", $C$5, "")</f>
        <v>Malbazar</v>
      </c>
      <c r="D6" s="50" t="str">
        <f>IF(J6&lt;&gt;"", $D$5, "")</f>
        <v>FN25-26-03591</v>
      </c>
      <c r="E6" s="66" t="s">
        <v>283</v>
      </c>
      <c r="F6" s="50" t="str">
        <f>IF(J6&lt;&gt;"", $F$5, "")</f>
        <v>Kaushik Barman</v>
      </c>
      <c r="G6" s="50" t="str">
        <f>IF(J6&lt;&gt;"", $G$5, "")</f>
        <v>SF0087946</v>
      </c>
      <c r="H6" s="50" t="str">
        <f>IF(J6&lt;&gt;"", $H$5, "")</f>
        <v>Loan Officer</v>
      </c>
      <c r="I6" s="49" t="s">
        <v>258</v>
      </c>
      <c r="J6" s="49" t="s">
        <v>275</v>
      </c>
      <c r="K6" s="49" t="s">
        <v>278</v>
      </c>
      <c r="L6" s="11">
        <v>359388109</v>
      </c>
      <c r="M6" s="67" t="s">
        <v>279</v>
      </c>
      <c r="N6" s="49">
        <v>65000</v>
      </c>
      <c r="O6" s="49">
        <v>810</v>
      </c>
      <c r="P6" s="67" t="s">
        <v>135</v>
      </c>
      <c r="Q6" s="67">
        <v>45839</v>
      </c>
      <c r="R6" s="49">
        <v>20000</v>
      </c>
      <c r="S6" s="49">
        <v>8100</v>
      </c>
      <c r="T6" s="49">
        <v>0</v>
      </c>
      <c r="U6" s="68">
        <f t="shared" si="0"/>
        <v>11900</v>
      </c>
      <c r="V6" s="42" t="s">
        <v>197</v>
      </c>
      <c r="W6" s="69" t="s">
        <v>285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247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248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39" x14ac:dyDescent="0.35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130</v>
      </c>
      <c r="BH4" s="12" t="s">
        <v>241</v>
      </c>
      <c r="BI4" s="12" t="s">
        <v>242</v>
      </c>
      <c r="BJ4" s="12" t="s">
        <v>243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95" t="s">
        <v>249</v>
      </c>
      <c r="C5" s="95" t="s">
        <v>250</v>
      </c>
      <c r="D5" s="95" t="s">
        <v>251</v>
      </c>
      <c r="E5" s="95" t="s">
        <v>252</v>
      </c>
      <c r="F5" s="95" t="s">
        <v>252</v>
      </c>
      <c r="G5" s="95" t="s">
        <v>253</v>
      </c>
      <c r="H5" s="95" t="s">
        <v>254</v>
      </c>
      <c r="I5" s="95">
        <v>225645</v>
      </c>
      <c r="J5" s="95" t="s">
        <v>255</v>
      </c>
      <c r="K5" s="95">
        <v>225645</v>
      </c>
      <c r="L5" s="95" t="s">
        <v>256</v>
      </c>
      <c r="M5" s="95" t="s">
        <v>257</v>
      </c>
      <c r="N5" s="95">
        <v>541642</v>
      </c>
      <c r="O5" s="95" t="s">
        <v>258</v>
      </c>
      <c r="P5" s="95">
        <v>901060</v>
      </c>
      <c r="Q5" s="95" t="s">
        <v>259</v>
      </c>
      <c r="R5" s="95" t="s">
        <v>260</v>
      </c>
      <c r="S5" s="95" t="s">
        <v>261</v>
      </c>
      <c r="T5" s="95" t="s">
        <v>261</v>
      </c>
      <c r="U5" s="95" t="s">
        <v>262</v>
      </c>
      <c r="V5" s="95" t="s">
        <v>263</v>
      </c>
      <c r="W5" s="95">
        <v>0</v>
      </c>
      <c r="X5" s="95" t="s">
        <v>264</v>
      </c>
      <c r="Y5" s="95">
        <v>359353644</v>
      </c>
      <c r="Z5" s="95" t="s">
        <v>265</v>
      </c>
      <c r="AA5" s="95" t="s">
        <v>266</v>
      </c>
      <c r="AB5" s="95">
        <v>65000</v>
      </c>
      <c r="AC5" s="95" t="s">
        <v>267</v>
      </c>
      <c r="AD5" s="95">
        <v>102</v>
      </c>
      <c r="AE5" s="95" t="s">
        <v>268</v>
      </c>
      <c r="AF5" s="95" t="s">
        <v>269</v>
      </c>
      <c r="AG5" s="95" t="s">
        <v>270</v>
      </c>
      <c r="AH5" s="95" t="s">
        <v>271</v>
      </c>
      <c r="AI5" s="95" t="s">
        <v>272</v>
      </c>
      <c r="AJ5" s="95">
        <v>810</v>
      </c>
      <c r="AK5" s="95">
        <v>810</v>
      </c>
      <c r="AL5" s="95" t="s">
        <v>273</v>
      </c>
      <c r="AM5" s="95">
        <v>4939.22</v>
      </c>
      <c r="AN5" s="95">
        <v>3160.78</v>
      </c>
      <c r="AO5" s="95">
        <v>8100</v>
      </c>
      <c r="AP5" s="95">
        <v>60060.78</v>
      </c>
      <c r="AQ5" s="95">
        <v>14142.22</v>
      </c>
      <c r="AR5" s="95">
        <v>74203</v>
      </c>
      <c r="AS5" s="95">
        <v>10411.15</v>
      </c>
      <c r="AT5" s="95">
        <v>4978.8500000000004</v>
      </c>
      <c r="AU5" s="95">
        <v>15390</v>
      </c>
      <c r="AV5" s="95">
        <v>29</v>
      </c>
      <c r="AW5" s="95"/>
      <c r="AX5" s="95"/>
      <c r="AY5" s="127"/>
      <c r="AZ5" s="95"/>
      <c r="BA5" s="95"/>
      <c r="BB5" s="95" t="s">
        <v>274</v>
      </c>
      <c r="BC5" s="95"/>
      <c r="BD5" s="95"/>
      <c r="BE5" s="95"/>
      <c r="BF5" s="95"/>
      <c r="BG5" s="95"/>
      <c r="BH5" s="97" t="s">
        <v>289</v>
      </c>
      <c r="BI5" s="95" t="s">
        <v>105</v>
      </c>
      <c r="BJ5" s="97" t="s">
        <v>283</v>
      </c>
      <c r="BK5" s="95"/>
      <c r="BL5" s="95" t="s">
        <v>109</v>
      </c>
      <c r="BM5" s="98" t="s">
        <v>114</v>
      </c>
      <c r="BN5" s="99" t="s">
        <v>194</v>
      </c>
      <c r="BO5" s="95" t="s">
        <v>235</v>
      </c>
      <c r="BP5" s="122">
        <v>6000</v>
      </c>
      <c r="BQ5" s="42" t="s">
        <v>197</v>
      </c>
      <c r="BR5" s="96" t="s">
        <v>284</v>
      </c>
    </row>
    <row r="6" spans="1:70" ht="30" customHeight="1" x14ac:dyDescent="0.35">
      <c r="A6" s="95">
        <v>2</v>
      </c>
      <c r="B6" s="95" t="s">
        <v>249</v>
      </c>
      <c r="C6" s="95" t="s">
        <v>250</v>
      </c>
      <c r="D6" s="95" t="s">
        <v>251</v>
      </c>
      <c r="E6" s="95" t="s">
        <v>252</v>
      </c>
      <c r="F6" s="95" t="s">
        <v>252</v>
      </c>
      <c r="G6" s="95" t="s">
        <v>253</v>
      </c>
      <c r="H6" s="95" t="s">
        <v>254</v>
      </c>
      <c r="I6" s="95">
        <v>225645</v>
      </c>
      <c r="J6" s="95" t="s">
        <v>255</v>
      </c>
      <c r="K6" s="95">
        <v>225645</v>
      </c>
      <c r="L6" s="95" t="s">
        <v>256</v>
      </c>
      <c r="M6" s="95" t="s">
        <v>257</v>
      </c>
      <c r="N6" s="95">
        <v>541642</v>
      </c>
      <c r="O6" s="95" t="s">
        <v>258</v>
      </c>
      <c r="P6" s="95">
        <v>901060</v>
      </c>
      <c r="Q6" s="95" t="s">
        <v>259</v>
      </c>
      <c r="R6" s="95" t="s">
        <v>260</v>
      </c>
      <c r="S6" s="95" t="s">
        <v>275</v>
      </c>
      <c r="T6" s="95" t="s">
        <v>275</v>
      </c>
      <c r="U6" s="95" t="s">
        <v>276</v>
      </c>
      <c r="V6" s="95" t="s">
        <v>277</v>
      </c>
      <c r="W6" s="95">
        <v>0</v>
      </c>
      <c r="X6" s="95" t="s">
        <v>264</v>
      </c>
      <c r="Y6" s="95">
        <v>359388109</v>
      </c>
      <c r="Z6" s="95" t="s">
        <v>278</v>
      </c>
      <c r="AA6" s="95" t="s">
        <v>279</v>
      </c>
      <c r="AB6" s="95">
        <v>65000</v>
      </c>
      <c r="AC6" s="95" t="s">
        <v>267</v>
      </c>
      <c r="AD6" s="95">
        <v>102</v>
      </c>
      <c r="AE6" s="95" t="s">
        <v>268</v>
      </c>
      <c r="AF6" s="95" t="s">
        <v>280</v>
      </c>
      <c r="AG6" s="95" t="s">
        <v>281</v>
      </c>
      <c r="AH6" s="95" t="s">
        <v>271</v>
      </c>
      <c r="AI6" s="95" t="s">
        <v>272</v>
      </c>
      <c r="AJ6" s="95">
        <v>810</v>
      </c>
      <c r="AK6" s="95">
        <v>810</v>
      </c>
      <c r="AL6" s="95" t="s">
        <v>282</v>
      </c>
      <c r="AM6" s="95">
        <v>14929.01</v>
      </c>
      <c r="AN6" s="95">
        <v>7750.99</v>
      </c>
      <c r="AO6" s="95">
        <v>22680</v>
      </c>
      <c r="AP6" s="95">
        <v>50070.99</v>
      </c>
      <c r="AQ6" s="95">
        <v>9339.01</v>
      </c>
      <c r="AR6" s="95">
        <v>59410</v>
      </c>
      <c r="AS6" s="95">
        <v>572.33000000000004</v>
      </c>
      <c r="AT6" s="95">
        <v>237.67</v>
      </c>
      <c r="AU6" s="95">
        <v>810</v>
      </c>
      <c r="AV6" s="95">
        <v>29</v>
      </c>
      <c r="AW6" s="95"/>
      <c r="AX6" s="95"/>
      <c r="AY6" s="95"/>
      <c r="AZ6" s="95"/>
      <c r="BA6" s="95"/>
      <c r="BB6" s="95" t="s">
        <v>274</v>
      </c>
      <c r="BC6" s="95"/>
      <c r="BD6" s="95"/>
      <c r="BE6" s="95"/>
      <c r="BF6" s="95"/>
      <c r="BG6" s="95"/>
      <c r="BH6" s="97" t="s">
        <v>289</v>
      </c>
      <c r="BI6" s="95" t="s">
        <v>105</v>
      </c>
      <c r="BJ6" s="97" t="s">
        <v>283</v>
      </c>
      <c r="BK6" s="95"/>
      <c r="BL6" s="95" t="s">
        <v>109</v>
      </c>
      <c r="BM6" s="98" t="s">
        <v>114</v>
      </c>
      <c r="BN6" s="99" t="s">
        <v>194</v>
      </c>
      <c r="BO6" s="95" t="s">
        <v>235</v>
      </c>
      <c r="BP6" s="123">
        <v>20000</v>
      </c>
      <c r="BQ6" s="42" t="s">
        <v>197</v>
      </c>
      <c r="BR6" s="96" t="s">
        <v>285</v>
      </c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5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2026-02-24T09:54:13Z</dcterms:modified>
</cp:coreProperties>
</file>