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08\"/>
    </mc:Choice>
  </mc:AlternateContent>
  <xr:revisionPtr revIDLastSave="0" documentId="13_ncr:1_{3B41F9DE-8CFD-4B9D-B527-21B249617F57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5" i="7" l="1" a="1"/>
  <c r="AC5" i="7" s="1"/>
  <c r="X5" i="7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<sst xmlns="http://schemas.openxmlformats.org/spreadsheetml/2006/main" count="427" uniqueCount="285">
  <si>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</si>
  <si>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</si>
  <si>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</si>
  <si>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</si>
  <si>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</si>
  <si>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</si>
  <si>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</si>
  <si>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</si>
  <si>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</si>
  <si>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</si>
  <si>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</si>
  <si>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</si>
  <si>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</si>
  <si>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</si>
  <si>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</si>
  <si>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</si>
  <si>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</si>
  <si>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</si>
  <si>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</si>
  <si>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</si>
  <si>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</si>
  <si>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</si>
  <si>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</si>
  <si>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</si>
  <si>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</si>
  <si>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</si>
  <si>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</si>
  <si>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</si>
  <si>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</si>
  <si>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</si>
  <si>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</si>
  <si>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</si>
  <si>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</si>
  <si>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</si>
  <si>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</si>
  <si>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</si>
  <si>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</si>
  <si>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</si>
  <si>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</si>
  <si>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</si>
  <si>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</si>
  <si>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</si>
  <si>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</si>
  <si>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</si>
  <si>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</si>
  <si>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</si>
  <si>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</si>
  <si>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</si>
  <si>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</si>
  <si>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</si>
  <si>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</si>
  <si>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</si>
  <si>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</si>
  <si>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</si>
  <si>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</si>
  <si>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</si>
  <si>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</si>
  <si>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</si>
  <si>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</si>
  <si>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</si>
  <si>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</si>
  <si>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</si>
  <si>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</si>
  <si>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</si>
  <si>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</si>
  <si>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</si>
  <si>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</si>
  <si>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</si>
  <si>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</si>
  <si>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</si>
  <si>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</si>
  <si>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</si>
  <si>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</si>
  <si>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</si>
  <si>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</si>
  <si>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</si>
  <si>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</si>
  <si>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</si>
  <si>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</si>
  <si>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</si>
  <si>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</si>
  <si>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</si>
  <si>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</si>
  <si>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</si>
  <si>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</si>
  <si>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</si>
  <si>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</si>
  <si>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</si>
  <si>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</si>
  <si>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</si>
  <si>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</si>
  <si>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</si>
  <si>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</si>
  <si>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</si>
  <si>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</si>
  <si>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</si>
  <si>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</si>
  <si>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</si>
  <si>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</si>
  <si>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</si>
  <si>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</si>
  <si>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</si>
  <si>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</si>
  <si>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</si>
  <si>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</si>
  <si>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</si>
  <si>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</si>
  <si>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</si>
  <si>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</si>
  <si>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</si>
  <si>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</si>
  <si>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</si>
  <si>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</si>
  <si>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</si>
  <si>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</si>
  <si>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</si>
  <si>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</si>
  <si>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</si>
  <si>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</si>
  <si>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</si>
  <si>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</si>
  <si>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</si>
  <si>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</si>
  <si>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</si>
  <si>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</si>
  <si>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</si>
  <si>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</si>
  <si>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</si>
  <si>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</si>
  <si>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</si>
  <si>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</si>
  <si>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</si>
  <si>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</si>
  <si>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</si>
  <si>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</si>
  <si>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</si>
  <si>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</si>
  <si>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</si>
  <si>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</si>
  <si>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</si>
  <si>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</si>
  <si>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</si>
  <si>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</si>
  <si>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</si>
  <si>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</si>
  <si>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</si>
  <si>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</si>
  <si>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</si>
  <si>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</si>
  <si>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</si>
  <si>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</si>
  <si>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</si>
  <si>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</si>
  <si>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</si>
  <si>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</si>
  <si>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</si>
  <si>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</si>
  <si>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</si>
  <si>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</si>
  <si>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</si>
  <si>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</si>
  <si>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</si>
  <si>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</si>
  <si>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</si>
  <si>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</si>
  <si>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</si>
  <si>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</si>
  <si>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</si>
  <si>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</si>
  <si>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</si>
  <si>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</si>
  <si>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</si>
  <si>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</si>
  <si>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</si>
  <si>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</si>
  <si>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</si>
  <si>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</si>
  <si>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</si>
  <si>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</si>
  <si>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</si>
  <si>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</si>
  <si>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</si>
  <si>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</si>
  <si>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</si>
  <si>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</si>
  <si>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</si>
  <si>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</si>
  <si>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</si>
  <si>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</si>
  <si>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</si>
  <si>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</si>
  <si>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</si>
  <si>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</si>
  <si>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</si>
  <si>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</si>
  <si>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</si>
  <si>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</si>
  <si>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</si>
  <si>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</si>
  <si>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</si>
  <si>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</si>
  <si>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</si>
  <si>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</si>
  <si>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</si>
  <si>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</si>
  <si>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</si>
  <si>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</si>
  <si>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</si>
  <si>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</si>
  <si>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</si>
  <si>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</si>
  <si>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</si>
  <si>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</si>
  <si>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</si>
  <si>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</si>
  <si>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</si>
  <si>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</si>
  <si>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</si>
  <si>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</si>
  <si>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</si>
  <si>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</si>
  <si>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</si>
  <si>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</si>
  <si>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</si>
  <si>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</si>
  <si>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</si>
  <si>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</si>
  <si>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</si>
  <si>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</si>
  <si>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</si>
  <si>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</si>
  <si>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</si>
  <si>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</si>
  <si>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</si>
  <si>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</si>
  <si>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</si>
  <si>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</si>
  <si>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</si>
  <si>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</si>
  <si>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</si>
  <si>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</si>
  <si>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</si>
  <si>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</si>
  <si>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</si>
  <si>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</si>
  <si>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</si>
  <si>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</si>
  <si>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</si>
  <si>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</si>
  <si>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Credit Assistant</t>
  </si>
  <si>
    <t>Chetana</t>
  </si>
  <si>
    <t>EMI fraud 0n 07-08-25 last emi paid by borrower but LO no submitted</t>
  </si>
  <si>
    <t>Completed-Report Submitted</t>
  </si>
  <si>
    <t>No Action Taken</t>
  </si>
  <si>
    <t>East</t>
  </si>
  <si>
    <t>Bihar</t>
  </si>
  <si>
    <t>Jamui</t>
  </si>
  <si>
    <t>Jhajha</t>
  </si>
  <si>
    <t>BH3568</t>
  </si>
  <si>
    <t>Jhajha 2</t>
  </si>
  <si>
    <t>SF0094546</t>
  </si>
  <si>
    <t>Kamlesh Kumar</t>
  </si>
  <si>
    <t>Tola Ramdih C22</t>
  </si>
  <si>
    <t>Tola Ramdih 1 C22 G8</t>
  </si>
  <si>
    <t>SSF4357995</t>
  </si>
  <si>
    <t>OBC</t>
  </si>
  <si>
    <t>MUSLIM</t>
  </si>
  <si>
    <t>Irrigation</t>
  </si>
  <si>
    <t>SAHJADI KHATUN</t>
  </si>
  <si>
    <t>6291250427</t>
  </si>
  <si>
    <t>22-Aug-2023</t>
  </si>
  <si>
    <t>07</t>
  </si>
  <si>
    <t>1</t>
  </si>
  <si>
    <t>Tola Ramdih</t>
  </si>
  <si>
    <t>2.45 Yrs</t>
  </si>
  <si>
    <t>22 Aug 2023</t>
  </si>
  <si>
    <t>&gt; 2 to 4 Years</t>
  </si>
  <si>
    <t>06-Oct-2023</t>
  </si>
  <si>
    <t>08-May-2025</t>
  </si>
  <si>
    <t>Open</t>
  </si>
  <si>
    <t>Piyush Kumar</t>
  </si>
  <si>
    <t>SF0073273</t>
  </si>
  <si>
    <t>CSS</t>
  </si>
  <si>
    <t>FN25-26-03608</t>
  </si>
  <si>
    <t>Ujjwal Kumar/SF0050577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</si>
</sst>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133</v>
      </c>
      <c r="B1" s="12" t="s">
        <v>134</v>
      </c>
      <c r="C1" s="12" t="s">
        <v>135</v>
      </c>
      <c r="D1" s="12" t="s">
        <v>137</v>
      </c>
      <c r="E1" s="12" t="s">
        <v>138</v>
      </c>
      <c r="F1" s="85" t="s">
        <v>192</v>
      </c>
      <c r="G1" s="85" t="s">
        <v>200</v>
      </c>
      <c r="H1" s="85" t="s">
        <v>203</v>
      </c>
      <c r="I1" s="100" t="s">
        <v>97</v>
      </c>
    </row>
    <row r="2" spans="1:11" x14ac:dyDescent="0.3">
      <c r="A2" s="56" t="s">
        <v>140</v>
      </c>
      <c r="B2" t="s">
        <v>111</v>
      </c>
      <c r="C2" s="54" t="s">
        <v>124</v>
      </c>
      <c r="D2" t="s">
        <v>115</v>
      </c>
      <c r="E2" t="s">
        <v>120</v>
      </c>
      <c r="F2" t="s">
        <v>193</v>
      </c>
      <c r="G2" t="s">
        <v>120</v>
      </c>
      <c r="H2" t="s">
        <v>201</v>
      </c>
      <c r="I2" t="s">
        <v>203</v>
      </c>
      <c r="J2" t="s">
        <v>246</v>
      </c>
      <c r="K2" s="101"/>
    </row>
    <row r="3" spans="1:11" x14ac:dyDescent="0.3">
      <c r="A3" s="56" t="s">
        <v>141</v>
      </c>
      <c r="B3" t="s">
        <v>112</v>
      </c>
      <c r="C3" s="54" t="s">
        <v>125</v>
      </c>
      <c r="D3" t="s">
        <v>116</v>
      </c>
      <c r="E3" t="s">
        <v>121</v>
      </c>
      <c r="F3" t="s">
        <v>194</v>
      </c>
      <c r="G3" t="s">
        <v>121</v>
      </c>
      <c r="H3" t="s">
        <v>202</v>
      </c>
      <c r="I3" t="s">
        <v>204</v>
      </c>
      <c r="J3" t="s">
        <v>247</v>
      </c>
      <c r="K3" s="101"/>
    </row>
    <row r="4" spans="1:11" x14ac:dyDescent="0.3">
      <c r="A4" s="56" t="s">
        <v>132</v>
      </c>
      <c r="B4" t="s">
        <v>113</v>
      </c>
      <c r="C4" s="54" t="s">
        <v>126</v>
      </c>
      <c r="D4" t="s">
        <v>163</v>
      </c>
      <c r="E4" t="s">
        <v>131</v>
      </c>
      <c r="F4" t="s">
        <v>195</v>
      </c>
      <c r="G4" s="54"/>
      <c r="I4" t="s">
        <v>205</v>
      </c>
      <c r="J4" t="s">
        <v>248</v>
      </c>
      <c r="K4" s="101"/>
    </row>
    <row r="5" spans="1:11" x14ac:dyDescent="0.3">
      <c r="A5" s="56" t="s">
        <v>142</v>
      </c>
      <c r="C5" s="54" t="s">
        <v>127</v>
      </c>
      <c r="D5" t="s">
        <v>119</v>
      </c>
      <c r="E5" t="s">
        <v>211</v>
      </c>
      <c r="F5" t="s">
        <v>196</v>
      </c>
      <c r="I5" t="s">
        <v>207</v>
      </c>
      <c r="K5" s="101"/>
    </row>
    <row r="6" spans="1:11" x14ac:dyDescent="0.3">
      <c r="A6" s="56" t="s">
        <v>152</v>
      </c>
      <c r="C6" s="54" t="s">
        <v>123</v>
      </c>
      <c r="D6" t="s">
        <v>117</v>
      </c>
      <c r="E6" t="s">
        <v>122</v>
      </c>
      <c r="I6" t="s">
        <v>208</v>
      </c>
      <c r="K6" s="101"/>
    </row>
    <row r="7" spans="1:11" x14ac:dyDescent="0.3">
      <c r="C7" s="54" t="s">
        <v>128</v>
      </c>
      <c r="E7" t="s">
        <v>118</v>
      </c>
      <c r="I7" t="s">
        <v>209</v>
      </c>
      <c r="K7" s="101"/>
    </row>
    <row r="8" spans="1:11" x14ac:dyDescent="0.3">
      <c r="C8" s="54" t="s">
        <v>129</v>
      </c>
      <c r="E8" t="s">
        <v>117</v>
      </c>
      <c r="I8" t="s">
        <v>210</v>
      </c>
      <c r="K8" s="101"/>
    </row>
    <row r="9" spans="1:11" x14ac:dyDescent="0.3">
      <c r="C9" s="54" t="s">
        <v>130</v>
      </c>
      <c r="I9" t="s">
        <v>206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3</v>
      </c>
    </row>
    <row r="3" spans="1:34" ht="15.6" x14ac:dyDescent="0.3">
      <c r="A3" s="71" t="s">
        <v>244</v>
      </c>
      <c r="H3" s="113"/>
    </row>
    <row r="4" spans="1:34" ht="55.2" x14ac:dyDescent="0.3">
      <c r="A4" s="4" t="s">
        <v>4</v>
      </c>
      <c r="B4" s="4" t="s">
        <v>159</v>
      </c>
      <c r="C4" s="5" t="s">
        <v>158</v>
      </c>
      <c r="D4" s="4" t="s">
        <v>160</v>
      </c>
      <c r="E4" s="5" t="s">
        <v>161</v>
      </c>
      <c r="F4" s="5" t="s">
        <v>213</v>
      </c>
      <c r="G4" s="4" t="s">
        <v>102</v>
      </c>
      <c r="H4" s="4" t="s">
        <v>245</v>
      </c>
      <c r="I4" s="4" t="s">
        <v>103</v>
      </c>
      <c r="J4" s="4" t="s">
        <v>162</v>
      </c>
      <c r="K4" s="4" t="s">
        <v>10</v>
      </c>
      <c r="L4" s="6" t="s">
        <v>7</v>
      </c>
      <c r="M4" s="6" t="s">
        <v>8</v>
      </c>
      <c r="N4" s="6" t="s">
        <v>148</v>
      </c>
      <c r="O4" s="6" t="s">
        <v>149</v>
      </c>
      <c r="P4" s="6" t="s">
        <v>150</v>
      </c>
      <c r="Q4" s="6" t="s">
        <v>151</v>
      </c>
      <c r="R4" s="4" t="s">
        <v>180</v>
      </c>
      <c r="S4" s="7" t="s">
        <v>181</v>
      </c>
      <c r="T4" s="4" t="s">
        <v>182</v>
      </c>
      <c r="U4" s="4" t="s">
        <v>9</v>
      </c>
      <c r="V4" s="4" t="s">
        <v>104</v>
      </c>
      <c r="W4" s="4" t="s">
        <v>183</v>
      </c>
      <c r="X4" s="4" t="s">
        <v>153</v>
      </c>
      <c r="Y4" s="4" t="s">
        <v>86</v>
      </c>
      <c r="Z4" s="4" t="s">
        <v>105</v>
      </c>
      <c r="AA4" s="4" t="s">
        <v>106</v>
      </c>
      <c r="AB4" s="4" t="s">
        <v>154</v>
      </c>
      <c r="AC4" s="4" t="s">
        <v>155</v>
      </c>
      <c r="AD4" s="4" t="s">
        <v>156</v>
      </c>
      <c r="AE4" s="4" t="s">
        <v>95</v>
      </c>
      <c r="AF4" s="4" t="s">
        <v>157</v>
      </c>
      <c r="AG4" s="4" t="s">
        <v>107</v>
      </c>
      <c r="AH4" s="4" t="s">
        <v>139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BH3568</v>
      </c>
      <c r="D5" s="64" t="str">
        <f>IF('Physical Cash at Safe'!D28="Yes", 'Physical Cash at Safe'!A4, 'Borrower Wise Details'!C5)</f>
        <v>Jhajha 2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46035</v>
      </c>
      <c r="H5" s="62" t="s">
        <v>282</v>
      </c>
      <c r="I5" s="61">
        <v>46035</v>
      </c>
      <c r="J5" s="79" t="str">
        <f>IF('Physical Cash at Safe'!D28="Yes",'Physical Cash at Safe'!E28,IF('Borrower Wise Details'!D5&lt;&gt;"",'Borrower Wise Details'!D5,""))</f>
        <v>FN25-26-03608</v>
      </c>
      <c r="K5" s="90">
        <v>1</v>
      </c>
      <c r="L5" s="91">
        <v>1200</v>
      </c>
      <c r="M5" s="91"/>
      <c r="N5" s="91"/>
      <c r="O5" s="91"/>
      <c r="P5" s="91"/>
      <c r="Q5" s="91"/>
      <c r="R5" s="80" t="str">
        <f>IF('Physical Cash at Safe'!$D$28="Yes", 'Physical Cash at Safe'!$A$28, IF('Borrower Wise Details'!F5&lt;&gt;"", 'Borrower Wise Details'!F5, ""))</f>
        <v>Piyush Kumar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SF0073273</v>
      </c>
      <c r="U5" s="84"/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252</v>
      </c>
      <c r="Z5" s="61">
        <v>46052</v>
      </c>
      <c r="AA5" s="61">
        <v>46052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1200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1200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46070</v>
      </c>
      <c r="AH5" s="75" t="s">
        <v>251</v>
      </c>
    </row>
    <row r="6" spans="1:34" ht="30" customHeight="1" x14ac:dyDescent="0.3"/>
  </sheetData>
  <sheetProtection algorithmName="SHA-512" hashValue="z+22YgGNwjKZIAAstktwV4NXjhH5K931EwipgxeMAxWl1/plMhrJpIPLdL7vi4nRTGi8XfFAURfSvgriPC3mqg==" saltValue="JXM6gVcjpi0pNLVpK6oPag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87</v>
      </c>
      <c r="B3" s="47"/>
      <c r="C3" s="47"/>
      <c r="D3" s="47"/>
      <c r="E3" s="47"/>
      <c r="F3" s="47"/>
      <c r="G3" s="47"/>
      <c r="H3" s="128" t="s">
        <v>88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41.4" x14ac:dyDescent="0.3">
      <c r="A4" s="48" t="s">
        <v>4</v>
      </c>
      <c r="B4" s="10" t="s">
        <v>170</v>
      </c>
      <c r="C4" s="10" t="s">
        <v>165</v>
      </c>
      <c r="D4" s="10" t="s">
        <v>184</v>
      </c>
      <c r="E4" s="10" t="s">
        <v>179</v>
      </c>
      <c r="F4" s="10" t="s">
        <v>185</v>
      </c>
      <c r="G4" s="10" t="s">
        <v>178</v>
      </c>
      <c r="H4" s="10" t="s">
        <v>172</v>
      </c>
      <c r="I4" s="10" t="s">
        <v>173</v>
      </c>
      <c r="J4" s="10" t="s">
        <v>174</v>
      </c>
      <c r="K4" s="10" t="s">
        <v>175</v>
      </c>
      <c r="L4" s="10" t="s">
        <v>176</v>
      </c>
      <c r="M4" s="10" t="s">
        <v>177</v>
      </c>
      <c r="N4" s="10" t="s">
        <v>94</v>
      </c>
      <c r="O4" s="10" t="s">
        <v>186</v>
      </c>
      <c r="P4" s="10" t="s">
        <v>95</v>
      </c>
      <c r="Q4" s="10" t="s">
        <v>212</v>
      </c>
      <c r="R4" s="51" t="s">
        <v>91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BH3568</v>
      </c>
      <c r="C5" s="50" t="str">
        <f>IF('Fraud Investigation Report'!D5="", "", 'Fraud Investigation Report'!D5)</f>
        <v>Jhajha 2</v>
      </c>
      <c r="D5" s="73" t="str">
        <f>IF(OR('Fraud Investigation Report'!R5="", 'Fraud Investigation Report'!R5=0), "", 'Fraud Investigation Report'!R5)</f>
        <v>Piyush Kumar</v>
      </c>
      <c r="E5" s="73" t="str">
        <f>IF(OR('Fraud Investigation Report'!T5="", 'Fraud Investigation Report'!T5=0), "", 'Fraud Investigation Report'!T5)</f>
        <v>SF0073273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FN25-26-03608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1200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1200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1200</v>
      </c>
      <c r="Q5" s="49"/>
      <c r="R5" s="95" t="s">
        <v>253</v>
      </c>
    </row>
    <row r="6" spans="1:18" ht="30" customHeight="1" x14ac:dyDescent="0.3"/>
  </sheetData>
  <sheetProtection algorithmName="SHA-512" hashValue="AIiv/dRo3P4R8ihjEy2WVJt54Xf7T+KIWeNwY/U2VRk3zU7FGHCeTxlWNiyGMSj6soGnl6SeJ89/WtuGRM4/wQ==" saltValue="x5864maFNHSfOgx1icZtnA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0" t="s">
        <v>2</v>
      </c>
      <c r="B1" s="131"/>
      <c r="C1" s="131"/>
      <c r="D1" s="131"/>
      <c r="E1" s="132"/>
    </row>
    <row r="2" spans="1:5" ht="18" x14ac:dyDescent="0.35">
      <c r="A2" s="14"/>
      <c r="B2" s="133" t="s">
        <v>3</v>
      </c>
      <c r="C2" s="133"/>
      <c r="D2" s="13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258</v>
      </c>
      <c r="B4" s="41" t="s">
        <v>259</v>
      </c>
      <c r="C4" s="41"/>
      <c r="D4" s="41"/>
      <c r="E4" s="41"/>
    </row>
    <row r="5" spans="1:5" ht="35.25" customHeight="1" x14ac:dyDescent="0.3">
      <c r="A5" s="17" t="s">
        <v>5</v>
      </c>
      <c r="B5" s="17" t="s">
        <v>100</v>
      </c>
      <c r="C5" s="17" t="s">
        <v>218</v>
      </c>
      <c r="D5" s="17" t="s">
        <v>101</v>
      </c>
      <c r="E5" s="17" t="s">
        <v>69</v>
      </c>
    </row>
    <row r="6" spans="1:5" ht="25.5" customHeight="1" x14ac:dyDescent="0.3">
      <c r="A6" s="42" t="s">
        <v>255</v>
      </c>
      <c r="B6" s="18"/>
      <c r="C6" s="18"/>
      <c r="D6" s="18"/>
      <c r="E6" s="19"/>
    </row>
    <row r="7" spans="1:5" ht="15.6" x14ac:dyDescent="0.3">
      <c r="A7" s="134" t="s">
        <v>70</v>
      </c>
      <c r="B7" s="135"/>
      <c r="C7" s="135"/>
      <c r="D7" s="135"/>
      <c r="E7" s="135"/>
    </row>
    <row r="8" spans="1:5" ht="15" customHeight="1" x14ac:dyDescent="0.3">
      <c r="A8" s="136" t="s">
        <v>71</v>
      </c>
      <c r="B8" s="138" t="s">
        <v>93</v>
      </c>
      <c r="C8" s="139"/>
      <c r="D8" s="140" t="s">
        <v>72</v>
      </c>
      <c r="E8" s="141"/>
    </row>
    <row r="9" spans="1:5" ht="14.4" x14ac:dyDescent="0.3">
      <c r="A9" s="13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2" t="s">
        <v>98</v>
      </c>
      <c r="B20" s="143"/>
      <c r="C20" s="32"/>
      <c r="D20" s="33" t="s">
        <v>92</v>
      </c>
      <c r="E20" s="34"/>
    </row>
    <row r="21" spans="1:5" ht="30" customHeight="1" x14ac:dyDescent="0.3">
      <c r="A21" s="144" t="s">
        <v>89</v>
      </c>
      <c r="B21" s="145"/>
      <c r="C21" s="34"/>
      <c r="D21" s="33" t="s">
        <v>90</v>
      </c>
      <c r="E21" s="34"/>
    </row>
    <row r="22" spans="1:5" ht="30" customHeight="1" x14ac:dyDescent="0.3">
      <c r="A22" s="144" t="s">
        <v>77</v>
      </c>
      <c r="B22" s="145"/>
      <c r="C22" s="34"/>
      <c r="D22" s="35" t="s">
        <v>78</v>
      </c>
      <c r="E22" s="34"/>
    </row>
    <row r="23" spans="1:5" ht="30" customHeight="1" x14ac:dyDescent="0.3">
      <c r="A23" s="144" t="s">
        <v>79</v>
      </c>
      <c r="B23" s="145"/>
      <c r="C23" s="52">
        <f>(C19+C21)-(E20+E21)-E19</f>
        <v>0</v>
      </c>
      <c r="D23" s="53" t="s">
        <v>217</v>
      </c>
      <c r="E23" s="34"/>
    </row>
    <row r="24" spans="1:5" ht="82.5" customHeight="1" x14ac:dyDescent="0.3">
      <c r="A24" s="33" t="s">
        <v>80</v>
      </c>
      <c r="B24" s="129"/>
      <c r="C24" s="129"/>
      <c r="D24" s="129"/>
      <c r="E24" s="129"/>
    </row>
    <row r="25" spans="1:5" ht="57.75" customHeight="1" x14ac:dyDescent="0.3">
      <c r="A25" s="36" t="s">
        <v>81</v>
      </c>
      <c r="B25" s="151"/>
      <c r="C25" s="151"/>
      <c r="D25" s="151"/>
      <c r="E25" s="151"/>
    </row>
    <row r="26" spans="1:5" ht="20.100000000000001" customHeight="1" x14ac:dyDescent="0.3">
      <c r="A26" s="156" t="s">
        <v>191</v>
      </c>
      <c r="B26" s="156"/>
      <c r="C26" s="156"/>
      <c r="D26" s="156"/>
      <c r="E26" s="156"/>
    </row>
    <row r="27" spans="1:5" ht="27.75" customHeight="1" x14ac:dyDescent="0.3">
      <c r="A27" s="77" t="s">
        <v>143</v>
      </c>
      <c r="B27" s="77" t="s">
        <v>144</v>
      </c>
      <c r="C27" s="77" t="s">
        <v>145</v>
      </c>
      <c r="D27" s="77" t="s">
        <v>187</v>
      </c>
      <c r="E27" s="77" t="s">
        <v>188</v>
      </c>
    </row>
    <row r="28" spans="1:5" ht="30" customHeight="1" x14ac:dyDescent="0.3">
      <c r="A28" s="41"/>
      <c r="B28" s="41"/>
      <c r="C28" s="43"/>
      <c r="D28" s="43" t="s">
        <v>247</v>
      </c>
      <c r="E28" s="88"/>
    </row>
    <row r="29" spans="1:5" ht="30" customHeight="1" x14ac:dyDescent="0.3">
      <c r="A29" s="77" t="s">
        <v>190</v>
      </c>
      <c r="B29" s="78" t="s">
        <v>189</v>
      </c>
      <c r="C29" s="77" t="s">
        <v>219</v>
      </c>
      <c r="D29" s="154" t="s">
        <v>220</v>
      </c>
      <c r="E29" s="155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57"/>
      <c r="E30" s="158"/>
    </row>
    <row r="31" spans="1:5" ht="15" customHeight="1" x14ac:dyDescent="0.3">
      <c r="A31" s="159"/>
      <c r="B31" s="160"/>
      <c r="C31" s="160"/>
      <c r="D31" s="160"/>
      <c r="E31" s="161"/>
    </row>
    <row r="32" spans="1:5" ht="24.75" customHeight="1" x14ac:dyDescent="0.3">
      <c r="A32" s="37" t="s">
        <v>221</v>
      </c>
      <c r="B32" s="38"/>
      <c r="C32" s="37" t="s">
        <v>82</v>
      </c>
      <c r="D32" s="152"/>
      <c r="E32" s="153"/>
    </row>
    <row r="33" spans="1:5" ht="18" customHeight="1" x14ac:dyDescent="0.3">
      <c r="A33" s="37" t="s">
        <v>83</v>
      </c>
      <c r="B33" s="38"/>
      <c r="C33" s="39" t="s">
        <v>84</v>
      </c>
      <c r="D33" s="146" t="s">
        <v>85</v>
      </c>
      <c r="E33" s="147"/>
    </row>
    <row r="34" spans="1:5" ht="27.6" x14ac:dyDescent="0.3">
      <c r="A34" s="39" t="s">
        <v>222</v>
      </c>
      <c r="B34" s="38"/>
      <c r="C34" s="39" t="s">
        <v>223</v>
      </c>
      <c r="D34" s="148"/>
      <c r="E34" s="149"/>
    </row>
    <row r="35" spans="1:5" ht="27.6" x14ac:dyDescent="0.3">
      <c r="A35" s="39" t="s">
        <v>224</v>
      </c>
      <c r="B35" s="38"/>
      <c r="C35" s="39" t="s">
        <v>226</v>
      </c>
      <c r="D35" s="148"/>
      <c r="E35" s="149"/>
    </row>
    <row r="36" spans="1:5" ht="25.5" customHeight="1" x14ac:dyDescent="0.3">
      <c r="A36" s="39" t="s">
        <v>225</v>
      </c>
      <c r="B36" s="38"/>
      <c r="C36" s="39" t="s">
        <v>227</v>
      </c>
      <c r="D36" s="150"/>
      <c r="E36" s="150"/>
    </row>
    <row r="37" spans="1:5" ht="30" customHeight="1" x14ac:dyDescent="0.3"/>
    <row r="1048576" ht="21" hidden="1" customHeight="1" x14ac:dyDescent="0.3"/>
  </sheetData>
  <sheetProtection algorithmName="SHA-512" hashValue="J5z27PzEo9cDsV3l6PtbsUl1scufQ/VYgMMcOpoN1rDBFZWqkKTCzdjKiJGBy+tgKrhsuokLSff3EnH/po4h3w==" saltValue="bgMBScLS+ekxXSJv18LA0A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3</v>
      </c>
    </row>
    <row r="3" spans="1:23" ht="15.6" x14ac:dyDescent="0.3">
      <c r="A3" s="71" t="s">
        <v>147</v>
      </c>
      <c r="E3" s="114" t="s">
        <v>241</v>
      </c>
      <c r="F3" s="114" t="s">
        <v>242</v>
      </c>
      <c r="U3" s="114" t="s">
        <v>241</v>
      </c>
      <c r="V3" s="114" t="s">
        <v>242</v>
      </c>
    </row>
    <row r="4" spans="1:23" ht="42.75" customHeight="1" x14ac:dyDescent="0.3">
      <c r="A4" s="8" t="s">
        <v>4</v>
      </c>
      <c r="B4" s="9" t="s">
        <v>164</v>
      </c>
      <c r="C4" s="9" t="s">
        <v>165</v>
      </c>
      <c r="D4" s="9" t="s">
        <v>166</v>
      </c>
      <c r="E4" s="9" t="s">
        <v>65</v>
      </c>
      <c r="F4" s="9" t="s">
        <v>167</v>
      </c>
      <c r="G4" s="9" t="s">
        <v>168</v>
      </c>
      <c r="H4" s="9" t="s">
        <v>169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171</v>
      </c>
      <c r="V4" s="9" t="s">
        <v>97</v>
      </c>
      <c r="W4" s="9" t="s">
        <v>20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BH3568</v>
      </c>
      <c r="C5" s="60" t="str">
        <f>IF('Loan Outstanding Report'!$H$5="", "", 'Loan Outstanding Report'!$H$5)</f>
        <v>Jhajha 2</v>
      </c>
      <c r="D5" s="41" t="s">
        <v>283</v>
      </c>
      <c r="E5" s="66">
        <v>46053</v>
      </c>
      <c r="F5" s="93" t="s">
        <v>280</v>
      </c>
      <c r="G5" s="49" t="s">
        <v>281</v>
      </c>
      <c r="H5" s="49" t="s">
        <v>249</v>
      </c>
      <c r="I5" s="49" t="s">
        <v>262</v>
      </c>
      <c r="J5" s="49" t="s">
        <v>264</v>
      </c>
      <c r="K5" s="49" t="s">
        <v>268</v>
      </c>
      <c r="L5" s="11">
        <v>352612015</v>
      </c>
      <c r="M5" s="67" t="s">
        <v>270</v>
      </c>
      <c r="N5" s="49">
        <v>42000</v>
      </c>
      <c r="O5" s="49">
        <v>1200</v>
      </c>
      <c r="P5" s="67" t="s">
        <v>140</v>
      </c>
      <c r="Q5" s="89" t="s">
        <v>278</v>
      </c>
      <c r="R5" s="49">
        <v>1200</v>
      </c>
      <c r="S5" s="49">
        <v>0</v>
      </c>
      <c r="T5" s="49">
        <v>0</v>
      </c>
      <c r="U5" s="68">
        <f t="shared" ref="U5:U69" si="0">IF(AND(ISBLANK(R5),ISBLANK(S5),ISBLANK(T5)),"",R5-(S5+T5))</f>
        <v>1200</v>
      </c>
      <c r="V5" s="42" t="s">
        <v>203</v>
      </c>
      <c r="W5" s="96" t="s">
        <v>251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nJALauL6xijNozpGlQWaaZ9/kTUhYFs/UYLnt7duHfhkL/epXdFSMoLbmMMPeodoYdc9qhXAzMfCxYaRIYLk9Q==" saltValue="IXncwF9RSG+g2mOsckKm3g==" spinCount="100000" sheet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90" zoomScaleNormal="90" workbookViewId="0">
      <pane ySplit="4" topLeftCell="A5" activePane="bottomLeft" state="frozen"/>
      <selection pane="bottomLeft" activeCell="BK5" sqref="BK5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216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214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215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241</v>
      </c>
      <c r="BH3" s="115" t="s">
        <v>243</v>
      </c>
      <c r="BI3" s="102"/>
      <c r="BJ3" s="102"/>
      <c r="BK3" s="102"/>
      <c r="BL3" s="103"/>
      <c r="BM3" s="104"/>
      <c r="BN3" s="102"/>
      <c r="BO3" s="102"/>
      <c r="BP3" s="102"/>
      <c r="BQ3" s="115" t="s">
        <v>241</v>
      </c>
      <c r="BR3" s="115" t="s">
        <v>243</v>
      </c>
    </row>
    <row r="4" spans="1:70" ht="55.2" x14ac:dyDescent="0.3">
      <c r="A4" s="109" t="s">
        <v>228</v>
      </c>
      <c r="B4" s="109" t="s">
        <v>6</v>
      </c>
      <c r="C4" s="109" t="s">
        <v>5</v>
      </c>
      <c r="D4" s="109" t="s">
        <v>68</v>
      </c>
      <c r="E4" s="109" t="s">
        <v>67</v>
      </c>
      <c r="F4" s="109" t="s">
        <v>21</v>
      </c>
      <c r="G4" s="109" t="s">
        <v>1</v>
      </c>
      <c r="H4" s="109" t="s">
        <v>229</v>
      </c>
      <c r="I4" s="109" t="s">
        <v>22</v>
      </c>
      <c r="J4" s="109" t="s">
        <v>230</v>
      </c>
      <c r="K4" s="109" t="s">
        <v>23</v>
      </c>
      <c r="L4" s="109" t="s">
        <v>24</v>
      </c>
      <c r="M4" s="109" t="s">
        <v>25</v>
      </c>
      <c r="N4" s="109" t="s">
        <v>26</v>
      </c>
      <c r="O4" s="109" t="s">
        <v>11</v>
      </c>
      <c r="P4" s="109" t="s">
        <v>27</v>
      </c>
      <c r="Q4" s="109" t="s">
        <v>28</v>
      </c>
      <c r="R4" s="109" t="s">
        <v>29</v>
      </c>
      <c r="S4" s="109" t="s">
        <v>231</v>
      </c>
      <c r="T4" s="109" t="s">
        <v>232</v>
      </c>
      <c r="U4" s="109" t="s">
        <v>30</v>
      </c>
      <c r="V4" s="109" t="s">
        <v>31</v>
      </c>
      <c r="W4" s="109" t="s">
        <v>32</v>
      </c>
      <c r="X4" s="109" t="s">
        <v>33</v>
      </c>
      <c r="Y4" s="109" t="s">
        <v>34</v>
      </c>
      <c r="Z4" s="109" t="s">
        <v>35</v>
      </c>
      <c r="AA4" s="109" t="s">
        <v>36</v>
      </c>
      <c r="AB4" s="109" t="s">
        <v>37</v>
      </c>
      <c r="AC4" s="109" t="s">
        <v>38</v>
      </c>
      <c r="AD4" s="109" t="s">
        <v>39</v>
      </c>
      <c r="AE4" s="109" t="s">
        <v>40</v>
      </c>
      <c r="AF4" s="109" t="s">
        <v>233</v>
      </c>
      <c r="AG4" s="109" t="s">
        <v>234</v>
      </c>
      <c r="AH4" s="109" t="s">
        <v>235</v>
      </c>
      <c r="AI4" s="109" t="s">
        <v>41</v>
      </c>
      <c r="AJ4" s="109" t="s">
        <v>42</v>
      </c>
      <c r="AK4" s="109" t="s">
        <v>43</v>
      </c>
      <c r="AL4" s="109" t="s">
        <v>44</v>
      </c>
      <c r="AM4" s="109" t="s">
        <v>236</v>
      </c>
      <c r="AN4" s="109" t="s">
        <v>45</v>
      </c>
      <c r="AO4" s="109" t="s">
        <v>46</v>
      </c>
      <c r="AP4" s="109" t="s">
        <v>237</v>
      </c>
      <c r="AQ4" s="109" t="s">
        <v>238</v>
      </c>
      <c r="AR4" s="109" t="s">
        <v>47</v>
      </c>
      <c r="AS4" s="109" t="s">
        <v>48</v>
      </c>
      <c r="AT4" s="109" t="s">
        <v>49</v>
      </c>
      <c r="AU4" s="109" t="s">
        <v>50</v>
      </c>
      <c r="AV4" s="109" t="s">
        <v>239</v>
      </c>
      <c r="AW4" s="109" t="s">
        <v>51</v>
      </c>
      <c r="AX4" s="109" t="s">
        <v>52</v>
      </c>
      <c r="AY4" s="109" t="s">
        <v>53</v>
      </c>
      <c r="AZ4" s="109" t="s">
        <v>54</v>
      </c>
      <c r="BA4" s="109" t="s">
        <v>55</v>
      </c>
      <c r="BB4" s="109" t="s">
        <v>56</v>
      </c>
      <c r="BC4" s="109" t="s">
        <v>57</v>
      </c>
      <c r="BD4" s="109" t="s">
        <v>58</v>
      </c>
      <c r="BE4" s="110" t="s">
        <v>59</v>
      </c>
      <c r="BF4" s="109" t="s">
        <v>240</v>
      </c>
      <c r="BG4" s="55" t="s">
        <v>136</v>
      </c>
      <c r="BH4" s="12" t="s">
        <v>109</v>
      </c>
      <c r="BI4" s="12" t="s">
        <v>110</v>
      </c>
      <c r="BJ4" s="12" t="s">
        <v>108</v>
      </c>
      <c r="BK4" s="12" t="s">
        <v>114</v>
      </c>
      <c r="BL4" s="94" t="s">
        <v>199</v>
      </c>
      <c r="BM4" s="12" t="s">
        <v>64</v>
      </c>
      <c r="BN4" s="12" t="s">
        <v>99</v>
      </c>
      <c r="BO4" s="12" t="s">
        <v>63</v>
      </c>
      <c r="BP4" s="12" t="s">
        <v>198</v>
      </c>
      <c r="BQ4" s="12" t="s">
        <v>96</v>
      </c>
      <c r="BR4" s="12" t="s">
        <v>197</v>
      </c>
    </row>
    <row r="5" spans="1:70" ht="30" customHeight="1" x14ac:dyDescent="0.3">
      <c r="A5" s="95">
        <v>1</v>
      </c>
      <c r="B5" s="95" t="s">
        <v>254</v>
      </c>
      <c r="C5" s="95" t="s">
        <v>255</v>
      </c>
      <c r="D5" s="95" t="s">
        <v>256</v>
      </c>
      <c r="E5" s="95" t="s">
        <v>257</v>
      </c>
      <c r="F5" s="95" t="s">
        <v>257</v>
      </c>
      <c r="G5" s="95" t="s">
        <v>258</v>
      </c>
      <c r="H5" s="95" t="s">
        <v>259</v>
      </c>
      <c r="I5" s="95">
        <v>16417</v>
      </c>
      <c r="J5" s="95" t="s">
        <v>273</v>
      </c>
      <c r="K5" s="95">
        <v>16417</v>
      </c>
      <c r="L5" s="95" t="s">
        <v>260</v>
      </c>
      <c r="M5" s="95" t="s">
        <v>261</v>
      </c>
      <c r="N5" s="95">
        <v>484847</v>
      </c>
      <c r="O5" s="95" t="s">
        <v>262</v>
      </c>
      <c r="P5" s="95">
        <v>797200</v>
      </c>
      <c r="Q5" s="95" t="s">
        <v>263</v>
      </c>
      <c r="R5" s="95" t="s">
        <v>250</v>
      </c>
      <c r="S5" s="95" t="s">
        <v>264</v>
      </c>
      <c r="T5" s="95" t="s">
        <v>264</v>
      </c>
      <c r="U5" s="95" t="s">
        <v>265</v>
      </c>
      <c r="V5" s="95" t="s">
        <v>266</v>
      </c>
      <c r="W5" s="95">
        <v>541</v>
      </c>
      <c r="X5" s="95" t="s">
        <v>267</v>
      </c>
      <c r="Y5" s="95">
        <v>352612015</v>
      </c>
      <c r="Z5" s="95" t="s">
        <v>268</v>
      </c>
      <c r="AA5" s="95" t="s">
        <v>270</v>
      </c>
      <c r="AB5" s="95">
        <v>42000</v>
      </c>
      <c r="AC5" s="95" t="s">
        <v>271</v>
      </c>
      <c r="AD5" s="95">
        <v>24</v>
      </c>
      <c r="AE5" s="95" t="s">
        <v>272</v>
      </c>
      <c r="AF5" s="95" t="s">
        <v>274</v>
      </c>
      <c r="AG5" s="95" t="s">
        <v>275</v>
      </c>
      <c r="AH5" s="95" t="s">
        <v>276</v>
      </c>
      <c r="AI5" s="95" t="s">
        <v>277</v>
      </c>
      <c r="AJ5" s="95">
        <v>2240</v>
      </c>
      <c r="AK5" s="95">
        <v>2240</v>
      </c>
      <c r="AL5" s="95" t="s">
        <v>278</v>
      </c>
      <c r="AM5" s="95">
        <v>26930.36</v>
      </c>
      <c r="AN5" s="95">
        <v>11149.64</v>
      </c>
      <c r="AO5" s="95">
        <v>38080</v>
      </c>
      <c r="AP5" s="95">
        <v>15069.64</v>
      </c>
      <c r="AQ5" s="95">
        <v>1272.3599999999999</v>
      </c>
      <c r="AR5" s="95">
        <v>16342</v>
      </c>
      <c r="AS5" s="95">
        <v>15069.64</v>
      </c>
      <c r="AT5" s="95">
        <v>1272.3599999999999</v>
      </c>
      <c r="AU5" s="95">
        <v>16342</v>
      </c>
      <c r="AV5" s="95">
        <v>28</v>
      </c>
      <c r="AW5" s="95"/>
      <c r="AX5" s="95"/>
      <c r="AY5" s="127"/>
      <c r="AZ5" s="95"/>
      <c r="BA5" s="95"/>
      <c r="BB5" s="95" t="s">
        <v>279</v>
      </c>
      <c r="BC5" s="95"/>
      <c r="BD5" s="95"/>
      <c r="BE5" s="95">
        <v>0</v>
      </c>
      <c r="BF5" s="95" t="s">
        <v>264</v>
      </c>
      <c r="BG5" s="95" t="s">
        <v>269</v>
      </c>
      <c r="BH5" s="97" t="s">
        <v>284</v>
      </c>
      <c r="BI5" s="95" t="s">
        <v>111</v>
      </c>
      <c r="BJ5" s="97"/>
      <c r="BK5" s="95"/>
      <c r="BL5" s="95" t="s">
        <v>115</v>
      </c>
      <c r="BM5" s="98" t="s">
        <v>120</v>
      </c>
      <c r="BN5" s="99" t="s">
        <v>201</v>
      </c>
      <c r="BO5" s="95" t="s">
        <v>246</v>
      </c>
      <c r="BP5" s="122">
        <v>1200</v>
      </c>
      <c r="BQ5" s="42" t="s">
        <v>203</v>
      </c>
      <c r="BR5" s="96"/>
    </row>
    <row r="6" spans="1:70" ht="30" customHeight="1" x14ac:dyDescent="0.3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146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146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146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146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146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146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146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146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146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146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146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146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146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146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146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146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146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146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146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146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146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146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146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146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146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146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146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146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146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146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146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146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146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146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146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146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146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146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146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146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146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146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146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146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146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146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146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146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146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146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146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146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146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146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146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146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146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146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146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146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146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146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146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146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146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146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146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146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146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146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146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146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146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146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146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146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146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146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146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146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146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146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146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146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146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146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146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146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146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146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146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146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146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146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2026-02-17T10:12:47Z</dcterms:modified>
</cp:coreProperties>
</file>