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15/"/>
    </mc:Choice>
  </mc:AlternateContent>
  <xr:revisionPtr revIDLastSave="3" documentId="13_ncr:1_{2053E6AB-C93C-4CFA-9857-38559B608DB5}" xr6:coauthVersionLast="47" xr6:coauthVersionMax="47" xr10:uidLastSave="{4ACB222A-866A-467B-8178-E39934678C5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<sst xmlns="http://schemas.openxmlformats.org/spreadsheetml/2006/main" count="431" uniqueCount="292">
  <si>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</si>
  <si>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</si>
  <si>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</si>
  <si>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</si>
  <si>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</si>
  <si>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</si>
  <si>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</si>
  <si>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</si>
  <si>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</si>
  <si>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</si>
  <si>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</si>
  <si>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</si>
  <si>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</si>
  <si>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</si>
  <si>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</si>
  <si>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</si>
  <si>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</si>
  <si>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</si>
  <si>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</si>
  <si>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</si>
  <si>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</si>
  <si>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</si>
  <si>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</si>
  <si>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</si>
  <si>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</si>
  <si>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</si>
  <si>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</si>
  <si>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</si>
  <si>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</si>
  <si>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</si>
  <si>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</si>
  <si>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</si>
  <si>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</si>
  <si>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</si>
  <si>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</si>
  <si>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</si>
  <si>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</si>
  <si>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</si>
  <si>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</si>
  <si>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</si>
  <si>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</si>
  <si>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</si>
  <si>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</si>
  <si>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</si>
  <si>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</si>
  <si>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</si>
  <si>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</si>
  <si>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</si>
  <si>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</si>
  <si>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</si>
  <si>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</si>
  <si>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</si>
  <si>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</si>
  <si>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</si>
  <si>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</si>
  <si>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</si>
  <si>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</si>
  <si>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</si>
  <si>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</si>
  <si>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</si>
  <si>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</si>
  <si>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</si>
  <si>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</si>
  <si>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</si>
  <si>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</si>
  <si>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</si>
  <si>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</si>
  <si>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</si>
  <si>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</si>
  <si>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</si>
  <si>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</si>
  <si>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</si>
  <si>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</si>
  <si>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</si>
  <si>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</si>
  <si>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</si>
  <si>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</si>
  <si>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</si>
  <si>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</si>
  <si>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</si>
  <si>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</si>
  <si>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</si>
  <si>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</si>
  <si>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</si>
  <si>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</si>
  <si>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</si>
  <si>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</si>
  <si>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</si>
  <si>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</si>
  <si>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</si>
  <si>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</si>
  <si>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</si>
  <si>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</si>
  <si>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</si>
  <si>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</si>
  <si>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</si>
  <si>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</si>
  <si>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</si>
  <si>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</si>
  <si>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</si>
  <si>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</si>
  <si>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</si>
  <si>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</si>
  <si>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</si>
  <si>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</si>
  <si>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</si>
  <si>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</si>
  <si>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</si>
  <si>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</si>
  <si>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</si>
  <si>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</si>
  <si>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</si>
  <si>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</si>
  <si>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</si>
  <si>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</si>
  <si>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</si>
  <si>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</si>
  <si>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</si>
  <si>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</si>
  <si>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</si>
  <si>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</si>
  <si>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</si>
  <si>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</si>
  <si>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</si>
  <si>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</si>
  <si>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</si>
  <si>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</si>
  <si>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</si>
  <si>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</si>
  <si>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</si>
  <si>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</si>
  <si>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</si>
  <si>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</si>
  <si>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</si>
  <si>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</si>
  <si>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</si>
  <si>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</si>
  <si>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</si>
  <si>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</si>
  <si>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</si>
  <si>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</si>
  <si>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</si>
  <si>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</si>
  <si>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</si>
  <si>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</si>
  <si>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</si>
  <si>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</si>
  <si>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</si>
  <si>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</si>
  <si>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</si>
  <si>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</si>
  <si>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</si>
  <si>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</si>
  <si>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</si>
  <si>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</si>
  <si>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</si>
  <si>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</si>
  <si>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</si>
  <si>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</si>
  <si>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</si>
  <si>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</si>
  <si>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</si>
  <si>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</si>
  <si>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</si>
  <si>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</si>
  <si>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</si>
  <si>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</si>
  <si>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</si>
  <si>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</si>
  <si>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</si>
  <si>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</si>
  <si>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</si>
  <si>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</si>
  <si>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</si>
  <si>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</si>
  <si>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</si>
  <si>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</si>
  <si>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</si>
  <si>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</si>
  <si>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</si>
  <si>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</si>
  <si>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</si>
  <si>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</si>
  <si>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</si>
  <si>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</si>
  <si>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</si>
  <si>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</si>
  <si>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</si>
  <si>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</si>
  <si>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</si>
  <si>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</si>
  <si>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</si>
  <si>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</si>
  <si>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</si>
  <si>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</si>
  <si>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</si>
  <si>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</si>
  <si>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</si>
  <si>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</si>
  <si>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</si>
  <si>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</si>
  <si>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</si>
  <si>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</si>
  <si>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</si>
  <si>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</si>
  <si>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</si>
  <si>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</si>
  <si>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</si>
  <si>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</si>
  <si>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</si>
  <si>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</si>
  <si>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</si>
  <si>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</si>
  <si>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</si>
  <si>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</si>
  <si>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</si>
  <si>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</si>
  <si>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</si>
  <si>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</si>
  <si>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</si>
  <si>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</si>
  <si>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</si>
  <si>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</si>
  <si>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</si>
  <si>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</si>
  <si>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</si>
  <si>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</si>
  <si>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</si>
  <si>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</si>
  <si>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</si>
  <si>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</si>
  <si>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</si>
  <si>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</si>
  <si>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</si>
  <si>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</si>
  <si>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</si>
  <si>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</si>
  <si>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</si>
  <si>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</si>
  <si>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</si>
  <si>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</si>
  <si>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</si>
  <si>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</si>
  <si>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</si>
  <si>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</si>
  <si>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</si>
  <si>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</si>
  <si>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</si>
  <si>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</si>
  <si>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Report generation date &amp; time: Wednesday, February 4, 2026 3:30 PM</t>
  </si>
  <si>
    <t>Loan Outstanding Report Detailed Recon as on 02-Feb-2026</t>
  </si>
  <si>
    <t>North</t>
  </si>
  <si>
    <t>Uttar Pradesh</t>
  </si>
  <si>
    <t>Meerut</t>
  </si>
  <si>
    <t>Rudarpur</t>
  </si>
  <si>
    <t>UK3485</t>
  </si>
  <si>
    <t>Kashipur</t>
  </si>
  <si>
    <t>Ramnagar Range</t>
  </si>
  <si>
    <t>SF0085089</t>
  </si>
  <si>
    <t>Afjal Afjal</t>
  </si>
  <si>
    <t>Ramnagar Jaspur C1</t>
  </si>
  <si>
    <t>sanyasowala  C1 G3</t>
  </si>
  <si>
    <t>Chetana Weekly</t>
  </si>
  <si>
    <t>SSF6267188</t>
  </si>
  <si>
    <t>GENERAL</t>
  </si>
  <si>
    <t>MUSLIM</t>
  </si>
  <si>
    <t>Agriculture &amp; Farming</t>
  </si>
  <si>
    <t>SARMIN JANHA</t>
  </si>
  <si>
    <t>9528240748</t>
  </si>
  <si>
    <t>18-Jun-2024</t>
  </si>
  <si>
    <t>GL-1</t>
  </si>
  <si>
    <t>1.63 Yrs</t>
  </si>
  <si>
    <t>18 Jun 2024</t>
  </si>
  <si>
    <t>&lt;= 2 Years</t>
  </si>
  <si>
    <t>26-Jun-2024</t>
  </si>
  <si>
    <t>10-Sep-2025</t>
  </si>
  <si>
    <t>Open</t>
  </si>
  <si>
    <t>31-Dec-2025</t>
  </si>
  <si>
    <t>Vishvendra Singh/SF0084505</t>
  </si>
  <si>
    <t>FN25-26-03615</t>
  </si>
  <si>
    <t>Shubham Chauhan</t>
  </si>
  <si>
    <t>SF0082246</t>
  </si>
  <si>
    <t>Branch Manager</t>
  </si>
  <si>
    <t>No Action Taken</t>
  </si>
  <si>
    <t>Terminated</t>
  </si>
  <si>
    <t>Completed-Report Submitted</t>
  </si>
  <si>
    <t>During the Fraud investigation, we found that BM-Shubham Chauhan/SF0082246 embezzeld in  Pre-Closure Misappropriation of 01 borrowers. and the same was not posted in Fimo by him. 
(Total fraud amount of Rs.11,141 /-)
(Fimo Posting amount of Rs. 3,600/-
(Pending for recovery from the employee Rs. 7,541/-)
Currently, The BM-Shubham Chauhan/SF0082246 Terminated from HO side on 22-Sep-2025.</t>
  </si>
  <si>
    <t>Vipin yadav/SF0071928</t>
  </si>
  <si>
    <t>Deepak Tewari/SF0071929</t>
  </si>
  <si>
    <t>Ajay Kumar/SF0095169</t>
  </si>
  <si>
    <t>CSS</t>
  </si>
  <si>
    <t xml:space="preserve">As per the laon card and borrower statement, Borrower SARMIN JANHA/357317649 paid the below mention preclose amount to BM-Shubham Chauhan/SF0082246.But the same was not posted in FIMO.
#Paid preclose amount of Rs.11141/- on dated.13-Aug-2025.
After taken preclose amount BM paid borrower's below mention EWI...
#Paid an EWI amount of Rs.720/- on dated. 13-Aug-2025.
#Paid an EWI amount of Rs.720/- on dated. 20-Aug-2025.
#Paid an EWI amount of Rs.720/- on dated. 27-Aug-2025.
#Paid an EWI amount of Rs.720/- on dated. 03-Sep-2025.
#Paid an EWI amount of Rs.720/- on dated. 10-Sep-2025.
Total amount collected - 11,141/-
Amount posted by FIMO - 3,600/-
Pending for Recovery - 7,541/-
Avidance :- Borrower Statement &amp; Signature available in Loan Card with Seal Attested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</si>
</sst>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36" fillId="0" borderId="17" xfId="0" applyFont="1" applyBorder="1" applyAlignment="1">
      <alignment horizontal="center" vertical="center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UK3485</v>
      </c>
      <c r="D5" s="64" t="str">
        <f>IF('Physical Cash at Safe'!D28="Yes", 'Physical Cash at Safe'!A4, 'Borrower Wise Details'!C5)</f>
        <v>Kashipur</v>
      </c>
      <c r="E5" s="64" t="str">
        <f>IF(D5="", "", IF(ISBLANK('Loan Outstanding Report'!B5), IF('Physical Cash at Safe'!D28="Yes", 'Physical Cash at Safe'!A6, ""), 'Loan Outstanding Report'!B5))</f>
        <v>North</v>
      </c>
      <c r="F5" s="64" t="str">
        <f>IF(D5="", "", IF(ISBLANK('Loan Outstanding Report'!C5), IF('Physical Cash at Safe'!D28="Yes", 'Physical Cash at Safe'!E4, ""), 'Loan Outstanding Report'!C5))</f>
        <v>Uttar Pradesh</v>
      </c>
      <c r="G5" s="61">
        <v>46051</v>
      </c>
      <c r="H5" s="62" t="s">
        <v>290</v>
      </c>
      <c r="I5" s="61">
        <v>46056</v>
      </c>
      <c r="J5" s="79" t="str">
        <f>IF('Physical Cash at Safe'!D28="Yes",'Physical Cash at Safe'!E28,IF('Borrower Wise Details'!D5&lt;&gt;"",'Borrower Wise Details'!D5,""))</f>
        <v>FN25-26-03615</v>
      </c>
      <c r="K5" s="90">
        <v>1</v>
      </c>
      <c r="L5" s="91">
        <v>11141</v>
      </c>
      <c r="M5" s="91">
        <v>0</v>
      </c>
      <c r="N5" s="91" t="s">
        <v>289</v>
      </c>
      <c r="O5" s="91" t="s">
        <v>239</v>
      </c>
      <c r="P5" s="91" t="s">
        <v>288</v>
      </c>
      <c r="Q5" s="91" t="s">
        <v>287</v>
      </c>
      <c r="R5" s="80" t="str">
        <f>IF('Physical Cash at Safe'!$D$28="Yes", 'Physical Cash at Safe'!$A$28, IF('Borrower Wise Details'!F5&lt;&gt;"", 'Borrower Wise Details'!F5, ""))</f>
        <v>Shubham Chauhan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SF0082246</v>
      </c>
      <c r="U5" s="84" t="s">
        <v>284</v>
      </c>
      <c r="V5" s="61">
        <v>46287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285</v>
      </c>
      <c r="Z5" s="61">
        <v>46055</v>
      </c>
      <c r="AA5" s="61">
        <v>46057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11141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3600</v>
      </c>
      <c r="AE5" s="81">
        <f>IF(AND(AC5="", AD5=""), "", IF(AD5="", AC5, AC5 - IF(ISNUMBER(AD5), AD5, 0)))</f>
        <v>7541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286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UK3485</v>
      </c>
      <c r="C5" s="50" t="str">
        <f>IF('Fraud Investigation Report'!D5="", "", 'Fraud Investigation Report'!D5)</f>
        <v>Kashipur</v>
      </c>
      <c r="D5" s="73" t="str">
        <f>IF(OR('Fraud Investigation Report'!R5="", 'Fraud Investigation Report'!R5=0), "", 'Fraud Investigation Report'!R5)</f>
        <v>Shubham Chauhan</v>
      </c>
      <c r="E5" s="73" t="str">
        <f>IF(OR('Fraud Investigation Report'!T5="", 'Fraud Investigation Report'!T5=0), "", 'Fraud Investigation Report'!T5)</f>
        <v>SF0082246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FN25-26-03615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11141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11141</v>
      </c>
      <c r="O5" s="107">
        <f>IF('Fraud Investigation Report'!AD5="", "", 'Fraud Investigation Report'!AD5)</f>
        <v>3600</v>
      </c>
      <c r="P5" s="106">
        <f>IF(AND(N5="", O5=""), "", IF(O5="", N5, N5 - IF(ISNUMBER(O5), O5, 0)))</f>
        <v>7541</v>
      </c>
      <c r="Q5" s="49"/>
      <c r="R5" s="95" t="s">
        <v>283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240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90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0" t="s">
        <v>95</v>
      </c>
      <c r="B20" s="161"/>
      <c r="C20" s="32"/>
      <c r="D20" s="33" t="s">
        <v>89</v>
      </c>
      <c r="E20" s="34"/>
    </row>
    <row r="21" spans="1:5" ht="30" customHeight="1" x14ac:dyDescent="0.35">
      <c r="A21" s="162" t="s">
        <v>86</v>
      </c>
      <c r="B21" s="163"/>
      <c r="C21" s="34"/>
      <c r="D21" s="33" t="s">
        <v>87</v>
      </c>
      <c r="E21" s="34"/>
    </row>
    <row r="22" spans="1:5" ht="30" customHeight="1" x14ac:dyDescent="0.35">
      <c r="A22" s="162" t="s">
        <v>75</v>
      </c>
      <c r="B22" s="163"/>
      <c r="C22" s="34"/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183</v>
      </c>
      <c r="B26" s="141"/>
      <c r="C26" s="141"/>
      <c r="D26" s="141"/>
      <c r="E26" s="141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39" t="s">
        <v>212</v>
      </c>
      <c r="E29" s="140"/>
    </row>
    <row r="30" spans="1:5" ht="40" customHeight="1" x14ac:dyDescent="0.35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213</v>
      </c>
      <c r="B32" s="38"/>
      <c r="C32" s="37" t="s">
        <v>79</v>
      </c>
      <c r="D32" s="137"/>
      <c r="E32" s="138"/>
    </row>
    <row r="33" spans="1:5" ht="18" customHeight="1" x14ac:dyDescent="0.35">
      <c r="A33" s="37" t="s">
        <v>80</v>
      </c>
      <c r="B33" s="38"/>
      <c r="C33" s="39" t="s">
        <v>81</v>
      </c>
      <c r="D33" s="131" t="s">
        <v>82</v>
      </c>
      <c r="E33" s="132"/>
    </row>
    <row r="34" spans="1:5" ht="26" x14ac:dyDescent="0.35">
      <c r="A34" s="39" t="s">
        <v>214</v>
      </c>
      <c r="B34" s="38"/>
      <c r="C34" s="39" t="s">
        <v>215</v>
      </c>
      <c r="D34" s="133"/>
      <c r="E34" s="134"/>
    </row>
    <row r="35" spans="1:5" ht="26" x14ac:dyDescent="0.35">
      <c r="A35" s="39" t="s">
        <v>216</v>
      </c>
      <c r="B35" s="38"/>
      <c r="C35" s="39" t="s">
        <v>218</v>
      </c>
      <c r="D35" s="133"/>
      <c r="E35" s="134"/>
    </row>
    <row r="36" spans="1:5" ht="25.5" customHeight="1" x14ac:dyDescent="0.35">
      <c r="A36" s="39" t="s">
        <v>217</v>
      </c>
      <c r="B36" s="38"/>
      <c r="C36" s="39" t="s">
        <v>219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N1" zoomScale="72" zoomScaleNormal="10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UK3485</v>
      </c>
      <c r="C5" s="60" t="str">
        <f>IF('Loan Outstanding Report'!$H$5="", "", 'Loan Outstanding Report'!$H$5)</f>
        <v>Kashipur</v>
      </c>
      <c r="D5" s="41" t="s">
        <v>279</v>
      </c>
      <c r="E5" s="66">
        <v>46055</v>
      </c>
      <c r="F5" s="93" t="s">
        <v>280</v>
      </c>
      <c r="G5" s="49" t="s">
        <v>281</v>
      </c>
      <c r="H5" s="49" t="s">
        <v>282</v>
      </c>
      <c r="I5" s="49" t="s">
        <v>260</v>
      </c>
      <c r="J5" s="49" t="s">
        <v>263</v>
      </c>
      <c r="K5" s="49" t="s">
        <v>267</v>
      </c>
      <c r="L5" s="11">
        <v>357317649</v>
      </c>
      <c r="M5" s="67" t="s">
        <v>269</v>
      </c>
      <c r="N5" s="49">
        <v>45000</v>
      </c>
      <c r="O5" s="49">
        <v>720</v>
      </c>
      <c r="P5" s="67" t="s">
        <v>134</v>
      </c>
      <c r="Q5" s="89">
        <v>45882</v>
      </c>
      <c r="R5" s="49">
        <v>11141</v>
      </c>
      <c r="S5" s="49">
        <v>3600</v>
      </c>
      <c r="T5" s="49">
        <v>0</v>
      </c>
      <c r="U5" s="68">
        <f t="shared" ref="U5:U69" si="0">IF(AND(ISBLANK(R5),ISBLANK(S5),ISBLANK(T5)),"",R5-(S5+T5))</f>
        <v>7541</v>
      </c>
      <c r="V5" s="42" t="s">
        <v>195</v>
      </c>
      <c r="W5" s="69" t="s">
        <v>291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 t="s">
        <v>250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 t="s">
        <v>249</v>
      </c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7" t="s">
        <v>251</v>
      </c>
      <c r="C5" s="127" t="s">
        <v>252</v>
      </c>
      <c r="D5" s="127" t="s">
        <v>253</v>
      </c>
      <c r="E5" s="127" t="s">
        <v>254</v>
      </c>
      <c r="F5" s="127" t="s">
        <v>254</v>
      </c>
      <c r="G5" s="127" t="s">
        <v>255</v>
      </c>
      <c r="H5" s="127" t="s">
        <v>256</v>
      </c>
      <c r="I5" s="127">
        <v>209450</v>
      </c>
      <c r="J5" s="127" t="s">
        <v>257</v>
      </c>
      <c r="K5" s="127">
        <v>209450</v>
      </c>
      <c r="L5" s="127" t="s">
        <v>258</v>
      </c>
      <c r="M5" s="127" t="s">
        <v>259</v>
      </c>
      <c r="N5" s="127">
        <v>488040</v>
      </c>
      <c r="O5" s="127" t="s">
        <v>260</v>
      </c>
      <c r="P5" s="127">
        <v>873800</v>
      </c>
      <c r="Q5" s="127" t="s">
        <v>261</v>
      </c>
      <c r="R5" s="127" t="s">
        <v>262</v>
      </c>
      <c r="S5" s="127" t="s">
        <v>263</v>
      </c>
      <c r="T5" s="127" t="s">
        <v>263</v>
      </c>
      <c r="U5" s="127" t="s">
        <v>264</v>
      </c>
      <c r="V5" s="127" t="s">
        <v>265</v>
      </c>
      <c r="W5" s="127">
        <v>541</v>
      </c>
      <c r="X5" s="127" t="s">
        <v>266</v>
      </c>
      <c r="Y5" s="127">
        <v>357317649</v>
      </c>
      <c r="Z5" s="127" t="s">
        <v>267</v>
      </c>
      <c r="AA5" s="127" t="s">
        <v>269</v>
      </c>
      <c r="AB5" s="128">
        <v>45000</v>
      </c>
      <c r="AC5" s="127"/>
      <c r="AD5" s="127">
        <v>75</v>
      </c>
      <c r="AE5" s="127" t="s">
        <v>270</v>
      </c>
      <c r="AF5" s="127" t="s">
        <v>271</v>
      </c>
      <c r="AG5" s="127" t="s">
        <v>272</v>
      </c>
      <c r="AH5" s="127" t="s">
        <v>273</v>
      </c>
      <c r="AI5" s="127" t="s">
        <v>274</v>
      </c>
      <c r="AJ5" s="128">
        <v>720</v>
      </c>
      <c r="AK5" s="128">
        <v>720</v>
      </c>
      <c r="AL5" s="127" t="s">
        <v>275</v>
      </c>
      <c r="AM5" s="128">
        <v>37624.39</v>
      </c>
      <c r="AN5" s="128">
        <v>8455.61</v>
      </c>
      <c r="AO5" s="128">
        <v>46080</v>
      </c>
      <c r="AP5" s="128">
        <v>7375.61</v>
      </c>
      <c r="AQ5" s="128">
        <v>206.39</v>
      </c>
      <c r="AR5" s="128">
        <v>7582</v>
      </c>
      <c r="AS5" s="128">
        <v>7375.61</v>
      </c>
      <c r="AT5" s="128">
        <v>206.39</v>
      </c>
      <c r="AU5" s="128">
        <v>7582</v>
      </c>
      <c r="AV5" s="127">
        <v>85</v>
      </c>
      <c r="AW5" s="127"/>
      <c r="AX5" s="127"/>
      <c r="AY5" s="127"/>
      <c r="AZ5" s="127"/>
      <c r="BA5" s="127"/>
      <c r="BB5" s="127" t="s">
        <v>276</v>
      </c>
      <c r="BC5" s="129" t="s">
        <v>139</v>
      </c>
      <c r="BD5" s="127" t="s">
        <v>277</v>
      </c>
      <c r="BE5" s="128">
        <v>45000</v>
      </c>
      <c r="BF5" s="127" t="s">
        <v>263</v>
      </c>
      <c r="BG5" s="127" t="s">
        <v>268</v>
      </c>
      <c r="BH5" s="97" t="s">
        <v>278</v>
      </c>
      <c r="BI5" s="95" t="s">
        <v>105</v>
      </c>
      <c r="BJ5" s="97">
        <v>46055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11141</v>
      </c>
      <c r="BQ5" s="42" t="s">
        <v>195</v>
      </c>
      <c r="BR5" s="69" t="s">
        <v>291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2026-02-26T12:10:10Z</dcterms:modified>
</cp:coreProperties>
</file>