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620/"/>
    </mc:Choice>
  </mc:AlternateContent>
  <xr:revisionPtr revIDLastSave="4" documentId="13_ncr:1_{073C3337-0B01-4B66-BB6C-9F696ECB9EFC}" xr6:coauthVersionLast="47" xr6:coauthVersionMax="47" xr10:uidLastSave="{D612E981-E3D9-4E82-94B6-EE02091170DB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<sst xmlns="http://schemas.openxmlformats.org/spreadsheetml/2006/main" count="340" uniqueCount="288">
  <si>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</si>
  <si>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</si>
  <si>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</si>
  <si>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</si>
  <si>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</si>
  <si>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</si>
  <si>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</si>
  <si>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</si>
  <si>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</si>
  <si>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</si>
  <si>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</si>
  <si>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</si>
  <si>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</si>
  <si>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</si>
  <si>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</si>
  <si>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</si>
  <si>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</si>
  <si>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</si>
  <si>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</si>
  <si>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</si>
  <si>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</si>
  <si>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</si>
  <si>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</si>
  <si>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</si>
  <si>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</si>
  <si>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</si>
  <si>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</si>
  <si>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</si>
  <si>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</si>
  <si>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</si>
  <si>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</si>
  <si>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</si>
  <si>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</si>
  <si>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</si>
  <si>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</si>
  <si>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</si>
  <si>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</si>
  <si>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</si>
  <si>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</si>
  <si>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</si>
  <si>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</si>
  <si>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</si>
  <si>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</si>
  <si>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</si>
  <si>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</si>
  <si>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</si>
  <si>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</si>
  <si>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</si>
  <si>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</si>
  <si>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</si>
  <si>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</si>
  <si>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</si>
  <si>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</si>
  <si>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</si>
  <si>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</si>
  <si>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</si>
  <si>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</si>
  <si>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</si>
  <si>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</si>
  <si>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</si>
  <si>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</si>
  <si>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</si>
  <si>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</si>
  <si>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</si>
  <si>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</si>
  <si>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</si>
  <si>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</si>
  <si>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</si>
  <si>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</si>
  <si>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</si>
  <si>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</si>
  <si>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</si>
  <si>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</si>
  <si>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</si>
  <si>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</si>
  <si>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</si>
  <si>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</si>
  <si>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</si>
  <si>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</si>
  <si>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</si>
  <si>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</si>
  <si>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</si>
  <si>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</si>
  <si>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</si>
  <si>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</si>
  <si>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</si>
  <si>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</si>
  <si>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</si>
  <si>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</si>
  <si>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CSS</t>
  </si>
  <si>
    <t>Suresh Kumar Padhan/SF0005800</t>
  </si>
  <si>
    <t>Deependra Shrivastava/SF0002115</t>
  </si>
  <si>
    <t>Required</t>
  </si>
  <si>
    <t>Field Observation
As per the complaint, the Fraud Risk Managment team verified the field and observed that LO-Mahendra Gupta/SF0069866 had embezzled 1 Borrower’s Collection EMI  Amount Rs.8440/- but LO has not update Borrower Loan A/C .
remaining amount Rs.8440- not accounted in Respective Borrower Loan AC with FIMO.</t>
  </si>
  <si>
    <t>Cash Embezzlement by Branch Staff</t>
  </si>
  <si>
    <t>Type of Fraud Amount</t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</si>
  <si>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</si>
  <si>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</si>
  <si>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</si>
  <si>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</si>
  <si>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</si>
  <si>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</si>
  <si>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</si>
  <si>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</si>
  <si>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</si>
  <si>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</si>
  <si>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</si>
  <si>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</si>
  <si>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</si>
  <si>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</si>
  <si>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</si>
  <si>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</si>
  <si>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</si>
  <si>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</si>
  <si>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</si>
  <si>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</si>
  <si>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</si>
  <si>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</si>
  <si>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State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</si>
  <si>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</si>
  <si>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</si>
  <si>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</si>
  <si>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</si>
  <si>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</si>
  <si>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</si>
  <si>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</si>
  <si>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</si>
  <si>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</si>
  <si>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</si>
  <si>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</si>
  <si>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</si>
  <si>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</si>
  <si>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</si>
  <si>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</si>
  <si>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</si>
  <si>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</si>
  <si>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</si>
  <si>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</si>
  <si>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</si>
  <si>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</si>
  <si>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</si>
  <si>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</si>
  <si>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</si>
  <si>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</si>
  <si>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</si>
  <si>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</si>
  <si>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</si>
  <si>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</si>
  <si>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</si>
  <si>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</si>
  <si>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</si>
  <si>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</si>
  <si>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</si>
  <si>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</si>
  <si>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/>
  </si>
  <si>
    <t>"Left" Key Number</t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</si>
  <si>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</si>
  <si>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</si>
  <si>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</si>
  <si>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</si>
  <si>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</si>
  <si>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</si>
  <si>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Borrower Wise Details Ver 1.4</t>
  </si>
  <si>
    <t>Home</t>
  </si>
  <si>
    <t>Loan O/s Report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</si>
  <si>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</si>
  <si>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</si>
  <si>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</si>
  <si>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</si>
  <si>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</si>
  <si>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</si>
  <si>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</si>
  <si>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</si>
  <si>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</si>
  <si>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</si>
  <si>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</si>
  <si>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</si>
  <si>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</si>
  <si>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</si>
  <si>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</si>
  <si>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</si>
  <si>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</si>
  <si>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</si>
  <si>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</si>
  <si>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</si>
  <si>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FN25-26-03620</t>
  </si>
  <si>
    <t>Mahendra Gupta</t>
  </si>
  <si>
    <t>SF0069866</t>
  </si>
  <si>
    <t>Credit Assistant</t>
  </si>
  <si>
    <t>585617</t>
  </si>
  <si>
    <t>SID951374843422</t>
  </si>
  <si>
    <t>SARIYAM BIBI</t>
  </si>
  <si>
    <t>07-Oct-2024</t>
  </si>
  <si>
    <t>As per digital payment LO- Mahendra Gupta/SF0069866 Collected EMI Rs.4220/- on Date- 13-07-25 in his Brother Account(Surendra Kumar) but not accounted in FIMO.</t>
  </si>
  <si>
    <t>As per digital payment LO- Mahendra Gupta/SF0069866 Collected EMI Rs.4220/- on Date- 22-08-25. but not accounted in fimo.</t>
  </si>
  <si>
    <t>Loan Outstanding Report Detailed Recon as on 09-Feb-2026</t>
  </si>
  <si>
    <t>Report generation date &amp; time: Monday, February 9, 2026 5:00 PM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</si>
  <si>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</si>
  <si>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</si>
  <si>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</si>
  <si>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</si>
  <si>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</si>
  <si>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</si>
  <si>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</si>
  <si>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</si>
  <si>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</si>
  <si>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</si>
  <si>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</si>
  <si>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</si>
  <si>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</si>
  <si>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</si>
  <si>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</si>
  <si>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</si>
  <si>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</si>
  <si>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</si>
  <si>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</si>
  <si>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</si>
  <si>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</si>
  <si>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</si>
  <si>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</si>
  <si>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</si>
  <si>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</si>
  <si>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</si>
  <si>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</si>
  <si>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</si>
  <si>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</si>
  <si>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</si>
  <si>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</si>
  <si>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</si>
  <si>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</si>
  <si>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</si>
  <si>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</si>
  <si>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</si>
  <si>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</si>
  <si>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</si>
  <si>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</si>
  <si>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</si>
  <si>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</si>
  <si>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</si>
  <si>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</si>
  <si>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</si>
  <si>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</si>
  <si>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</si>
  <si>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</si>
  <si>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</si>
  <si>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</si>
  <si>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</si>
  <si>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</si>
  <si>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</si>
  <si>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</si>
  <si>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</si>
  <si>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</si>
  <si>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</si>
  <si>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</si>
  <si>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</si>
  <si>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</si>
  <si>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</si>
  <si>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</si>
  <si>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</si>
  <si>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</si>
  <si>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</si>
  <si>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</si>
  <si>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</si>
  <si>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East</t>
  </si>
  <si>
    <t>Chhattisgarh</t>
  </si>
  <si>
    <t>Ambikapur</t>
  </si>
  <si>
    <t>Ramanuj Ganj</t>
  </si>
  <si>
    <t>JH3201</t>
  </si>
  <si>
    <t>Ranka</t>
  </si>
  <si>
    <t>Rohra</t>
  </si>
  <si>
    <t>SF0071738</t>
  </si>
  <si>
    <t>Dileep Thakur</t>
  </si>
  <si>
    <t>renu</t>
  </si>
  <si>
    <t>Chetana</t>
  </si>
  <si>
    <t>OBC</t>
  </si>
  <si>
    <t>MUSLIM</t>
  </si>
  <si>
    <t>Agriculture &amp; Farming</t>
  </si>
  <si>
    <t>Tue</t>
  </si>
  <si>
    <t>GL-5</t>
  </si>
  <si>
    <t>6.84 Yrs</t>
  </si>
  <si>
    <t>10 Mar 2021</t>
  </si>
  <si>
    <t>&gt; 6 to 10 Years</t>
  </si>
  <si>
    <t>12-Nov-2024</t>
  </si>
  <si>
    <t>24-Jan-2026</t>
  </si>
  <si>
    <t>Open</t>
  </si>
  <si>
    <t>30-Sep-2025</t>
  </si>
  <si>
    <t>Rajesh Badal/SF0056848</t>
  </si>
  <si>
    <t>As per digital payment LO- Mahendra Gupta/SF0069866 Collected EMI Rs.4220/- on Date- 13-07-25 in his Brother Account(Surendra Kumar) and Rs.4220/- Collected on Date-22-08-25 in his own account but not accounted in fimo,Fraud founded.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</si>
</sst>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6328125" bestFit="1" customWidth="1"/>
    <col min="2" max="2" width="24.54296875" customWidth="1"/>
    <col min="3" max="3" width="25.36328125" customWidth="1"/>
    <col min="4" max="4" width="25.6328125" customWidth="1"/>
    <col min="5" max="5" width="22.54296875" customWidth="1"/>
    <col min="6" max="6" width="92.36328125" bestFit="1" customWidth="1"/>
    <col min="7" max="7" width="22.453125" bestFit="1" customWidth="1"/>
    <col min="8" max="8" width="11.6328125" bestFit="1" customWidth="1"/>
    <col min="9" max="9" width="30.36328125" customWidth="1"/>
  </cols>
  <sheetData>
    <row r="1" spans="1:11" ht="26" x14ac:dyDescent="0.35">
      <c r="A1" s="4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78" t="s">
        <v>5</v>
      </c>
      <c r="G1" s="78" t="s">
        <v>6</v>
      </c>
      <c r="H1" s="78" t="s">
        <v>7</v>
      </c>
      <c r="I1" s="86" t="s">
        <v>8</v>
      </c>
    </row>
    <row r="2" spans="1:11" x14ac:dyDescent="0.35">
      <c r="A2" s="56" t="s">
        <v>9</v>
      </c>
      <c r="B2" t="s">
        <v>10</v>
      </c>
      <c r="C2" s="54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87"/>
    </row>
    <row r="3" spans="1:11" x14ac:dyDescent="0.35">
      <c r="A3" s="56" t="s">
        <v>17</v>
      </c>
      <c r="B3" t="s">
        <v>18</v>
      </c>
      <c r="C3" s="54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87"/>
    </row>
    <row r="4" spans="1:11" x14ac:dyDescent="0.35">
      <c r="A4" s="56" t="s">
        <v>26</v>
      </c>
      <c r="B4" t="s">
        <v>27</v>
      </c>
      <c r="C4" s="54" t="s">
        <v>28</v>
      </c>
      <c r="D4" t="s">
        <v>29</v>
      </c>
      <c r="E4" t="s">
        <v>30</v>
      </c>
      <c r="F4" t="s">
        <v>31</v>
      </c>
      <c r="G4" s="54"/>
      <c r="I4" t="s">
        <v>32</v>
      </c>
      <c r="J4" t="s">
        <v>33</v>
      </c>
      <c r="K4" s="87"/>
    </row>
    <row r="5" spans="1:11" x14ac:dyDescent="0.35">
      <c r="A5" s="56" t="s">
        <v>34</v>
      </c>
      <c r="C5" s="54" t="s">
        <v>35</v>
      </c>
      <c r="D5" t="s">
        <v>36</v>
      </c>
      <c r="E5" t="s">
        <v>37</v>
      </c>
      <c r="F5" t="s">
        <v>38</v>
      </c>
      <c r="I5" t="s">
        <v>39</v>
      </c>
      <c r="K5" s="87"/>
    </row>
    <row r="6" spans="1:11" x14ac:dyDescent="0.35">
      <c r="A6" s="56" t="s">
        <v>40</v>
      </c>
      <c r="C6" s="54" t="s">
        <v>41</v>
      </c>
      <c r="D6" t="s">
        <v>42</v>
      </c>
      <c r="E6" t="s">
        <v>43</v>
      </c>
      <c r="I6" t="s">
        <v>44</v>
      </c>
      <c r="K6" s="87"/>
    </row>
    <row r="7" spans="1:11" x14ac:dyDescent="0.35">
      <c r="C7" s="54" t="s">
        <v>45</v>
      </c>
      <c r="E7" t="s">
        <v>46</v>
      </c>
      <c r="I7" t="s">
        <v>47</v>
      </c>
      <c r="K7" s="87"/>
    </row>
    <row r="8" spans="1:11" x14ac:dyDescent="0.35">
      <c r="C8" s="54" t="s">
        <v>48</v>
      </c>
      <c r="E8" t="s">
        <v>42</v>
      </c>
      <c r="I8" t="s">
        <v>49</v>
      </c>
      <c r="K8" s="87"/>
    </row>
    <row r="9" spans="1:11" x14ac:dyDescent="0.35">
      <c r="C9" s="54" t="s">
        <v>50</v>
      </c>
      <c r="I9" t="s">
        <v>51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5" zeroHeight="1" x14ac:dyDescent="0.35"/>
  <cols>
    <col min="1" max="1" width="9" customWidth="1"/>
    <col min="2" max="2" width="13.36328125" customWidth="1"/>
    <col min="3" max="6" width="15.54296875" customWidth="1"/>
    <col min="7" max="7" width="17.6328125" bestFit="1" customWidth="1"/>
    <col min="8" max="8" width="19.6328125" customWidth="1"/>
    <col min="9" max="9" width="20.36328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36328125" customWidth="1"/>
    <col min="19" max="19" width="20.36328125" customWidth="1"/>
    <col min="20" max="20" width="18.453125" customWidth="1"/>
    <col min="21" max="21" width="20.36328125" customWidth="1"/>
    <col min="22" max="22" width="25.453125" customWidth="1"/>
    <col min="23" max="23" width="32.36328125" customWidth="1"/>
    <col min="24" max="24" width="46.6328125" customWidth="1"/>
    <col min="25" max="25" width="23.6328125" customWidth="1"/>
    <col min="26" max="26" width="16.6328125" customWidth="1"/>
    <col min="27" max="27" width="16.3632812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 x14ac:dyDescent="0.35">
      <c r="A1" s="2" t="s">
        <v>52</v>
      </c>
    </row>
    <row r="2" spans="1:34" ht="15.5" x14ac:dyDescent="0.35">
      <c r="A2" s="66" t="s">
        <v>53</v>
      </c>
    </row>
    <row r="3" spans="1:34" ht="15.5" x14ac:dyDescent="0.35">
      <c r="A3" s="67" t="s">
        <v>54</v>
      </c>
      <c r="H3" s="96"/>
    </row>
    <row r="4" spans="1:34" ht="52" x14ac:dyDescent="0.35">
      <c r="A4" s="4" t="s">
        <v>55</v>
      </c>
      <c r="B4" s="4" t="s">
        <v>56</v>
      </c>
      <c r="C4" s="5" t="s">
        <v>57</v>
      </c>
      <c r="D4" s="4" t="s">
        <v>58</v>
      </c>
      <c r="E4" s="5" t="s">
        <v>59</v>
      </c>
      <c r="F4" s="5" t="s">
        <v>60</v>
      </c>
      <c r="G4" s="4" t="s">
        <v>61</v>
      </c>
      <c r="H4" s="4" t="s">
        <v>62</v>
      </c>
      <c r="I4" s="4" t="s">
        <v>63</v>
      </c>
      <c r="J4" s="4" t="s">
        <v>64</v>
      </c>
      <c r="K4" s="4" t="s">
        <v>65</v>
      </c>
      <c r="L4" s="6" t="s">
        <v>66</v>
      </c>
      <c r="M4" s="6" t="s">
        <v>67</v>
      </c>
      <c r="N4" s="6" t="s">
        <v>68</v>
      </c>
      <c r="O4" s="6" t="s">
        <v>69</v>
      </c>
      <c r="P4" s="6" t="s">
        <v>70</v>
      </c>
      <c r="Q4" s="6" t="s">
        <v>71</v>
      </c>
      <c r="R4" s="4" t="s">
        <v>72</v>
      </c>
      <c r="S4" s="7" t="s">
        <v>73</v>
      </c>
      <c r="T4" s="4" t="s">
        <v>74</v>
      </c>
      <c r="U4" s="4" t="s">
        <v>75</v>
      </c>
      <c r="V4" s="4" t="s">
        <v>76</v>
      </c>
      <c r="W4" s="4" t="s">
        <v>77</v>
      </c>
      <c r="X4" s="4" t="s">
        <v>78</v>
      </c>
      <c r="Y4" s="4" t="s">
        <v>79</v>
      </c>
      <c r="Z4" s="4" t="s">
        <v>80</v>
      </c>
      <c r="AA4" s="4" t="s">
        <v>81</v>
      </c>
      <c r="AB4" s="4" t="s">
        <v>82</v>
      </c>
      <c r="AC4" s="4" t="s">
        <v>83</v>
      </c>
      <c r="AD4" s="4" t="s">
        <v>84</v>
      </c>
      <c r="AE4" s="4" t="s">
        <v>85</v>
      </c>
      <c r="AF4" s="4" t="s">
        <v>86</v>
      </c>
      <c r="AG4" s="4" t="s">
        <v>87</v>
      </c>
      <c r="AH4" s="4" t="s">
        <v>88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JH3201</v>
      </c>
      <c r="D5" s="63" t="str">
        <f>IF('Physical Cash at Safe'!D28="Yes", 'Physical Cash at Safe'!B4, 'Borrower Wise Details'!C5)</f>
        <v>Ranka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Ambikapur</v>
      </c>
      <c r="G5" s="61">
        <v>46046</v>
      </c>
      <c r="H5" s="107" t="s">
        <v>89</v>
      </c>
      <c r="I5" s="61">
        <v>46050</v>
      </c>
      <c r="J5" s="74" t="str">
        <f>IF('Physical Cash at Safe'!D28="Yes",'Physical Cash at Safe'!E28,IF('Borrower Wise Details'!D5&lt;&gt;"",'Borrower Wise Details'!D5,""))</f>
        <v>FN25-26-03620</v>
      </c>
      <c r="K5" s="81">
        <v>2</v>
      </c>
      <c r="L5" s="82">
        <v>8440</v>
      </c>
      <c r="M5" s="82">
        <v>0</v>
      </c>
      <c r="N5" s="82" t="s">
        <v>33</v>
      </c>
      <c r="O5" s="82" t="s">
        <v>33</v>
      </c>
      <c r="P5" s="82" t="s">
        <v>90</v>
      </c>
      <c r="Q5" s="82" t="s">
        <v>91</v>
      </c>
      <c r="R5" s="75" t="str">
        <f>IF('Physical Cash at Safe'!$D$28="Yes", 'Physical Cash at Safe'!$A$28, IF('Borrower Wise Details'!F5&lt;&gt;"", 'Borrower Wise Details'!F5, ""))</f>
        <v>Mahendra Gupta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SF0069866</v>
      </c>
      <c r="U5" s="77"/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92</v>
      </c>
      <c r="Z5" s="61">
        <v>46057</v>
      </c>
      <c r="AA5" s="61">
        <v>46059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8440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8440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46076</v>
      </c>
      <c r="AH5" s="70" t="s">
        <v>93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5" sqref="F5"/>
    </sheetView>
  </sheetViews>
  <sheetFormatPr defaultColWidth="9.36328125" defaultRowHeight="14.5" zeroHeight="1" x14ac:dyDescent="0.35"/>
  <cols>
    <col min="1" max="1" width="8.6328125" customWidth="1"/>
    <col min="2" max="2" width="13.6328125" customWidth="1"/>
    <col min="3" max="3" width="20.3632812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3632812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52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53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94</v>
      </c>
      <c r="B3" s="47"/>
      <c r="C3" s="47"/>
      <c r="D3" s="47"/>
      <c r="E3" s="47"/>
      <c r="F3" s="47"/>
      <c r="G3" s="47"/>
      <c r="H3" s="130" t="s">
        <v>95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55</v>
      </c>
      <c r="B4" s="10" t="s">
        <v>96</v>
      </c>
      <c r="C4" s="10" t="s">
        <v>97</v>
      </c>
      <c r="D4" s="10" t="s">
        <v>98</v>
      </c>
      <c r="E4" s="10" t="s">
        <v>99</v>
      </c>
      <c r="F4" s="10" t="s">
        <v>100</v>
      </c>
      <c r="G4" s="10" t="s">
        <v>101</v>
      </c>
      <c r="H4" s="10" t="s">
        <v>102</v>
      </c>
      <c r="I4" s="10" t="s">
        <v>103</v>
      </c>
      <c r="J4" s="10" t="s">
        <v>104</v>
      </c>
      <c r="K4" s="10" t="s">
        <v>105</v>
      </c>
      <c r="L4" s="10" t="s">
        <v>106</v>
      </c>
      <c r="M4" s="10" t="s">
        <v>107</v>
      </c>
      <c r="N4" s="10" t="s">
        <v>108</v>
      </c>
      <c r="O4" s="10" t="s">
        <v>109</v>
      </c>
      <c r="P4" s="10" t="s">
        <v>85</v>
      </c>
      <c r="Q4" s="10" t="s">
        <v>110</v>
      </c>
      <c r="R4" s="51" t="s">
        <v>111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JH3201</v>
      </c>
      <c r="C5" s="50" t="str">
        <f>IF('Fraud Investigation Report'!D5="", "", 'Fraud Investigation Report'!D5)</f>
        <v>Ranka</v>
      </c>
      <c r="D5" s="68" t="str">
        <f>IF(OR('Fraud Investigation Report'!R5="", 'Fraud Investigation Report'!R5=0), "", 'Fraud Investigation Report'!R5)</f>
        <v>Mahendra Gupta</v>
      </c>
      <c r="E5" s="68" t="str">
        <f>IF(OR('Fraud Investigation Report'!T5="", 'Fraud Investigation Report'!T5=0), "", 'Fraud Investigation Report'!T5)</f>
        <v>SF0069866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FN25-26-03620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8440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8440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8440</v>
      </c>
      <c r="Q5" s="49"/>
      <c r="R5" s="84" t="s">
        <v>112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 x14ac:dyDescent="0.45">
      <c r="A1" s="132" t="s">
        <v>52</v>
      </c>
      <c r="B1" s="133"/>
      <c r="C1" s="133"/>
      <c r="D1" s="133"/>
      <c r="E1" s="134"/>
    </row>
    <row r="2" spans="1:5" ht="18.5" x14ac:dyDescent="0.45">
      <c r="A2" s="14"/>
      <c r="B2" s="135" t="s">
        <v>53</v>
      </c>
      <c r="C2" s="135"/>
      <c r="D2" s="135"/>
      <c r="E2" s="15"/>
    </row>
    <row r="3" spans="1:5" ht="14.5" x14ac:dyDescent="0.35">
      <c r="A3" s="16" t="s">
        <v>113</v>
      </c>
      <c r="B3" s="16" t="s">
        <v>114</v>
      </c>
      <c r="C3" s="16" t="s">
        <v>115</v>
      </c>
      <c r="D3" s="16" t="s">
        <v>116</v>
      </c>
      <c r="E3" s="16" t="s">
        <v>117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118</v>
      </c>
      <c r="B5" s="17" t="s">
        <v>119</v>
      </c>
      <c r="C5" s="17" t="s">
        <v>120</v>
      </c>
      <c r="D5" s="17" t="s">
        <v>121</v>
      </c>
      <c r="E5" s="17" t="s">
        <v>122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6" t="s">
        <v>123</v>
      </c>
      <c r="B7" s="137"/>
      <c r="C7" s="137"/>
      <c r="D7" s="137"/>
      <c r="E7" s="137"/>
    </row>
    <row r="8" spans="1:5" ht="15" customHeight="1" x14ac:dyDescent="0.35">
      <c r="A8" s="138" t="s">
        <v>124</v>
      </c>
      <c r="B8" s="140" t="s">
        <v>125</v>
      </c>
      <c r="C8" s="141"/>
      <c r="D8" s="142" t="s">
        <v>126</v>
      </c>
      <c r="E8" s="143"/>
    </row>
    <row r="9" spans="1:5" ht="14.5" x14ac:dyDescent="0.35">
      <c r="A9" s="139"/>
      <c r="B9" s="20" t="s">
        <v>127</v>
      </c>
      <c r="C9" s="21" t="s">
        <v>128</v>
      </c>
      <c r="D9" s="21" t="s">
        <v>127</v>
      </c>
      <c r="E9" s="21" t="s">
        <v>128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129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130</v>
      </c>
      <c r="C19" s="31">
        <f>SUM(C10:C18)</f>
        <v>0</v>
      </c>
      <c r="D19" s="30" t="s">
        <v>130</v>
      </c>
      <c r="E19" s="31">
        <f>SUM(E10:E18)</f>
        <v>0</v>
      </c>
    </row>
    <row r="20" spans="1:5" ht="30" customHeight="1" x14ac:dyDescent="0.35">
      <c r="A20" s="144" t="s">
        <v>131</v>
      </c>
      <c r="B20" s="145"/>
      <c r="C20" s="32"/>
      <c r="D20" s="33" t="s">
        <v>132</v>
      </c>
      <c r="E20" s="34"/>
    </row>
    <row r="21" spans="1:5" ht="30" customHeight="1" x14ac:dyDescent="0.35">
      <c r="A21" s="146" t="s">
        <v>133</v>
      </c>
      <c r="B21" s="147"/>
      <c r="C21" s="34"/>
      <c r="D21" s="33" t="s">
        <v>134</v>
      </c>
      <c r="E21" s="34"/>
    </row>
    <row r="22" spans="1:5" ht="30" customHeight="1" x14ac:dyDescent="0.35">
      <c r="A22" s="146" t="s">
        <v>135</v>
      </c>
      <c r="B22" s="147"/>
      <c r="C22" s="34"/>
      <c r="D22" s="35" t="s">
        <v>136</v>
      </c>
      <c r="E22" s="34"/>
    </row>
    <row r="23" spans="1:5" ht="30" customHeight="1" x14ac:dyDescent="0.35">
      <c r="A23" s="146" t="s">
        <v>137</v>
      </c>
      <c r="B23" s="147"/>
      <c r="C23" s="52">
        <f>(C19+C21)-(E20+E21)-E19</f>
        <v>0</v>
      </c>
      <c r="D23" s="53" t="s">
        <v>138</v>
      </c>
      <c r="E23" s="34"/>
    </row>
    <row r="24" spans="1:5" ht="82.5" customHeight="1" x14ac:dyDescent="0.35">
      <c r="A24" s="33" t="s">
        <v>139</v>
      </c>
      <c r="B24" s="131"/>
      <c r="C24" s="131"/>
      <c r="D24" s="131"/>
      <c r="E24" s="131"/>
    </row>
    <row r="25" spans="1:5" ht="57.75" customHeight="1" x14ac:dyDescent="0.35">
      <c r="A25" s="36" t="s">
        <v>140</v>
      </c>
      <c r="B25" s="153"/>
      <c r="C25" s="153"/>
      <c r="D25" s="153"/>
      <c r="E25" s="153"/>
    </row>
    <row r="26" spans="1:5" ht="20.149999999999999" customHeight="1" x14ac:dyDescent="0.35">
      <c r="A26" s="158" t="s">
        <v>141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145</v>
      </c>
      <c r="E27" s="72" t="s">
        <v>146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147</v>
      </c>
      <c r="B29" s="73" t="s">
        <v>148</v>
      </c>
      <c r="C29" s="72" t="s">
        <v>149</v>
      </c>
      <c r="D29" s="156" t="s">
        <v>150</v>
      </c>
      <c r="E29" s="157"/>
    </row>
    <row r="30" spans="1:5" ht="40.25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151</v>
      </c>
      <c r="B32" s="38"/>
      <c r="C32" s="37" t="s">
        <v>152</v>
      </c>
      <c r="D32" s="154"/>
      <c r="E32" s="155"/>
    </row>
    <row r="33" spans="1:5" ht="18" customHeight="1" x14ac:dyDescent="0.35">
      <c r="A33" s="37" t="s">
        <v>153</v>
      </c>
      <c r="B33" s="106" t="s">
        <v>154</v>
      </c>
      <c r="C33" s="39" t="s">
        <v>155</v>
      </c>
      <c r="D33" s="148" t="s">
        <v>154</v>
      </c>
      <c r="E33" s="149"/>
    </row>
    <row r="34" spans="1:5" ht="26" x14ac:dyDescent="0.35">
      <c r="A34" s="39" t="s">
        <v>156</v>
      </c>
      <c r="B34" s="38"/>
      <c r="C34" s="39" t="s">
        <v>157</v>
      </c>
      <c r="D34" s="150"/>
      <c r="E34" s="151"/>
    </row>
    <row r="35" spans="1:5" ht="26" x14ac:dyDescent="0.35">
      <c r="A35" s="39" t="s">
        <v>158</v>
      </c>
      <c r="B35" s="38"/>
      <c r="C35" s="39" t="s">
        <v>159</v>
      </c>
      <c r="D35" s="150"/>
      <c r="E35" s="151"/>
    </row>
    <row r="36" spans="1:5" ht="25.5" customHeight="1" x14ac:dyDescent="0.35">
      <c r="A36" s="39" t="s">
        <v>160</v>
      </c>
      <c r="B36" s="38"/>
      <c r="C36" s="39" t="s">
        <v>161</v>
      </c>
      <c r="D36" s="152"/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U5" sqref="U5"/>
    </sheetView>
  </sheetViews>
  <sheetFormatPr defaultColWidth="0" defaultRowHeight="13" zeroHeight="1" x14ac:dyDescent="0.3"/>
  <cols>
    <col min="1" max="1" width="8.6328125" style="13" customWidth="1"/>
    <col min="2" max="2" width="13.36328125" style="13" customWidth="1"/>
    <col min="3" max="3" width="18.63281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6328125" style="13" customWidth="1"/>
    <col min="9" max="9" width="14.6328125" style="13" customWidth="1"/>
    <col min="10" max="10" width="14.36328125" style="13" customWidth="1"/>
    <col min="11" max="11" width="21.453125" style="13" customWidth="1"/>
    <col min="12" max="12" width="17.36328125" style="13" customWidth="1"/>
    <col min="13" max="13" width="18.6328125" style="59" customWidth="1"/>
    <col min="14" max="14" width="15.54296875" style="13" customWidth="1"/>
    <col min="15" max="15" width="17.36328125" style="13" customWidth="1"/>
    <col min="16" max="16" width="33.36328125" style="13" customWidth="1"/>
    <col min="17" max="17" width="16.54296875" style="13" customWidth="1"/>
    <col min="18" max="18" width="17.453125" style="13" customWidth="1"/>
    <col min="19" max="19" width="20.36328125" style="13" customWidth="1"/>
    <col min="20" max="20" width="20.54296875" style="13" customWidth="1"/>
    <col min="21" max="21" width="18" style="13" customWidth="1"/>
    <col min="22" max="22" width="22.6328125" style="13" customWidth="1"/>
    <col min="23" max="23" width="52.36328125" style="13" customWidth="1"/>
    <col min="24" max="24" width="8.6328125" style="13" customWidth="1"/>
    <col min="25" max="16384" width="8.6328125" style="13" hidden="1"/>
  </cols>
  <sheetData>
    <row r="1" spans="1:23" ht="18.5" x14ac:dyDescent="0.3">
      <c r="A1" s="2" t="s">
        <v>52</v>
      </c>
    </row>
    <row r="2" spans="1:23" ht="15.5" x14ac:dyDescent="0.3">
      <c r="A2" s="66" t="s">
        <v>53</v>
      </c>
    </row>
    <row r="3" spans="1:23" ht="15.5" x14ac:dyDescent="0.35">
      <c r="A3" s="67" t="s">
        <v>162</v>
      </c>
      <c r="E3" s="97" t="s">
        <v>163</v>
      </c>
      <c r="F3" s="97" t="s">
        <v>164</v>
      </c>
      <c r="U3" s="97" t="s">
        <v>163</v>
      </c>
      <c r="V3" s="97" t="s">
        <v>164</v>
      </c>
    </row>
    <row r="4" spans="1:23" ht="42.75" customHeight="1" x14ac:dyDescent="0.3">
      <c r="A4" s="8" t="s">
        <v>55</v>
      </c>
      <c r="B4" s="9" t="s">
        <v>165</v>
      </c>
      <c r="C4" s="9" t="s">
        <v>97</v>
      </c>
      <c r="D4" s="9" t="s">
        <v>166</v>
      </c>
      <c r="E4" s="9" t="s">
        <v>167</v>
      </c>
      <c r="F4" s="9" t="s">
        <v>168</v>
      </c>
      <c r="G4" s="9" t="s">
        <v>169</v>
      </c>
      <c r="H4" s="9" t="s">
        <v>170</v>
      </c>
      <c r="I4" s="9" t="s">
        <v>171</v>
      </c>
      <c r="J4" s="9" t="s">
        <v>172</v>
      </c>
      <c r="K4" s="9" t="s">
        <v>173</v>
      </c>
      <c r="L4" s="9" t="s">
        <v>174</v>
      </c>
      <c r="M4" s="58" t="s">
        <v>175</v>
      </c>
      <c r="N4" s="9" t="s">
        <v>176</v>
      </c>
      <c r="O4" s="9" t="s">
        <v>177</v>
      </c>
      <c r="P4" s="9" t="s">
        <v>178</v>
      </c>
      <c r="Q4" s="9" t="s">
        <v>179</v>
      </c>
      <c r="R4" s="9" t="s">
        <v>180</v>
      </c>
      <c r="S4" s="9" t="s">
        <v>181</v>
      </c>
      <c r="T4" s="9" t="s">
        <v>182</v>
      </c>
      <c r="U4" s="9" t="s">
        <v>183</v>
      </c>
      <c r="V4" s="9" t="s">
        <v>8</v>
      </c>
      <c r="W4" s="9" t="s">
        <v>184</v>
      </c>
    </row>
    <row r="5" spans="1:23" ht="25.25" customHeight="1" x14ac:dyDescent="0.3">
      <c r="A5" s="64">
        <v>1</v>
      </c>
      <c r="B5" s="60" t="str">
        <f>IF('Loan Outstanding Report'!$G$5="", "", 'Loan Outstanding Report'!$G$5)</f>
        <v>JH3201</v>
      </c>
      <c r="C5" s="119" t="str">
        <f>IF('Loan Outstanding Report'!$H$5="", "", 'Loan Outstanding Report'!$H$5)</f>
        <v>Ranka</v>
      </c>
      <c r="D5" s="41" t="s">
        <v>185</v>
      </c>
      <c r="E5" s="65">
        <v>46057</v>
      </c>
      <c r="F5" s="38" t="s">
        <v>186</v>
      </c>
      <c r="G5" s="49" t="s">
        <v>187</v>
      </c>
      <c r="H5" s="49" t="s">
        <v>188</v>
      </c>
      <c r="I5" s="120" t="s">
        <v>189</v>
      </c>
      <c r="J5" s="120" t="s">
        <v>190</v>
      </c>
      <c r="K5" s="120" t="s">
        <v>191</v>
      </c>
      <c r="L5" s="11">
        <v>358635706</v>
      </c>
      <c r="M5" s="65" t="s">
        <v>192</v>
      </c>
      <c r="N5" s="124">
        <v>80000</v>
      </c>
      <c r="O5" s="124">
        <v>4220</v>
      </c>
      <c r="P5" s="121" t="s">
        <v>9</v>
      </c>
      <c r="Q5" s="80">
        <v>45851</v>
      </c>
      <c r="R5" s="124">
        <v>4220</v>
      </c>
      <c r="S5" s="124">
        <v>0</v>
      </c>
      <c r="T5" s="124">
        <v>0</v>
      </c>
      <c r="U5" s="125">
        <f t="shared" ref="U5" si="0">IF(AND(ISBLANK(R5),ISBLANK(S5),ISBLANK(T5)),"",R5-(S5+T5))</f>
        <v>4220</v>
      </c>
      <c r="V5" s="117" t="s">
        <v>24</v>
      </c>
      <c r="W5" s="122" t="s">
        <v>193</v>
      </c>
    </row>
    <row r="6" spans="1:23" ht="25.25" customHeight="1" x14ac:dyDescent="0.3">
      <c r="A6" s="64">
        <v>2</v>
      </c>
      <c r="B6" s="60" t="str">
        <f>IF(J6&lt;&gt;"", $B$5, "")</f>
        <v>JH3201</v>
      </c>
      <c r="C6" s="119" t="str">
        <f>IF(J6&lt;&gt;"", $C$5, "")</f>
        <v>Ranka</v>
      </c>
      <c r="D6" s="41" t="str">
        <f>IF(J6&lt;&gt;"", $D$5, "")</f>
        <v>FN25-26-03620</v>
      </c>
      <c r="E6" s="65">
        <v>46057</v>
      </c>
      <c r="F6" s="38" t="str">
        <f>IF(J6&lt;&gt;"", $F$5, "")</f>
        <v>Mahendra Gupta</v>
      </c>
      <c r="G6" s="49" t="str">
        <f>IF(J6&lt;&gt;"", $G$5, "")</f>
        <v>SF0069866</v>
      </c>
      <c r="H6" s="49" t="str">
        <f>IF(J6&lt;&gt;"", $H$5, "")</f>
        <v>Credit Assistant</v>
      </c>
      <c r="I6" s="120" t="s">
        <v>189</v>
      </c>
      <c r="J6" s="120" t="s">
        <v>190</v>
      </c>
      <c r="K6" s="120" t="s">
        <v>191</v>
      </c>
      <c r="L6" s="11">
        <v>358635706</v>
      </c>
      <c r="M6" s="65" t="s">
        <v>192</v>
      </c>
      <c r="N6" s="124">
        <v>80000</v>
      </c>
      <c r="O6" s="124">
        <v>4220</v>
      </c>
      <c r="P6" s="121" t="s">
        <v>9</v>
      </c>
      <c r="Q6" s="80">
        <v>45891</v>
      </c>
      <c r="R6" s="124">
        <v>4220</v>
      </c>
      <c r="S6" s="124">
        <v>0</v>
      </c>
      <c r="T6" s="124">
        <v>0</v>
      </c>
      <c r="U6" s="125">
        <f t="shared" ref="U6:U69" si="1">IF(AND(ISBLANK(R6),ISBLANK(S6),ISBLANK(T6)),"",R6-(S6+T6))</f>
        <v>4220</v>
      </c>
      <c r="V6" s="117" t="s">
        <v>24</v>
      </c>
      <c r="W6" s="122" t="s">
        <v>194</v>
      </c>
    </row>
    <row r="7" spans="1:23" ht="25.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G1" zoomScale="80" zoomScaleNormal="80" workbookViewId="0">
      <selection activeCell="BH4" sqref="BH4"/>
    </sheetView>
  </sheetViews>
  <sheetFormatPr defaultColWidth="0" defaultRowHeight="14.5" zeroHeight="1" x14ac:dyDescent="0.35"/>
  <cols>
    <col min="1" max="1" width="8.54296875" style="99" customWidth="1"/>
    <col min="2" max="2" width="9.63281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36328125" style="99" bestFit="1" customWidth="1"/>
    <col min="7" max="7" width="11.6328125" style="99" bestFit="1" customWidth="1"/>
    <col min="8" max="8" width="11.36328125" style="99" bestFit="1" customWidth="1"/>
    <col min="9" max="9" width="12.36328125" style="99" customWidth="1"/>
    <col min="10" max="10" width="12.6328125" style="99" customWidth="1"/>
    <col min="11" max="11" width="8.6328125" style="99" customWidth="1"/>
    <col min="12" max="12" width="13.36328125" style="99" bestFit="1" customWidth="1"/>
    <col min="13" max="13" width="16.54296875" style="99" customWidth="1"/>
    <col min="14" max="16" width="8.6328125" style="99" customWidth="1"/>
    <col min="17" max="17" width="14.36328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6328125" style="99" customWidth="1"/>
    <col min="24" max="24" width="26.08984375" style="99" bestFit="1" customWidth="1"/>
    <col min="25" max="25" width="12.6328125" style="99" bestFit="1" customWidth="1"/>
    <col min="26" max="26" width="27.36328125" style="99" customWidth="1"/>
    <col min="27" max="27" width="13" style="99" bestFit="1" customWidth="1"/>
    <col min="28" max="28" width="8.6328125" style="99" customWidth="1"/>
    <col min="29" max="29" width="12.6328125" style="99" bestFit="1" customWidth="1"/>
    <col min="30" max="32" width="8.6328125" style="99" customWidth="1"/>
    <col min="33" max="33" width="13.36328125" style="99" bestFit="1" customWidth="1"/>
    <col min="34" max="34" width="12.36328125" style="99" bestFit="1" customWidth="1"/>
    <col min="35" max="35" width="12.90625" style="99" bestFit="1" customWidth="1"/>
    <col min="36" max="37" width="8.6328125" style="99" customWidth="1"/>
    <col min="38" max="38" width="13" style="99" bestFit="1" customWidth="1"/>
    <col min="39" max="50" width="8.6328125" style="99" customWidth="1"/>
    <col min="51" max="51" width="13.6328125" style="99" bestFit="1" customWidth="1"/>
    <col min="52" max="55" width="8.6328125" style="99" customWidth="1"/>
    <col min="56" max="56" width="13.6328125" style="99" bestFit="1" customWidth="1"/>
    <col min="57" max="57" width="10.6328125" style="99" customWidth="1"/>
    <col min="58" max="58" width="15.36328125" style="99" customWidth="1"/>
    <col min="59" max="59" width="18.36328125" style="99" customWidth="1"/>
    <col min="60" max="60" width="24.36328125" style="99" customWidth="1"/>
    <col min="61" max="61" width="19.453125" style="99" customWidth="1"/>
    <col min="62" max="62" width="24.36328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36328125" style="99" customWidth="1"/>
    <col min="69" max="69" width="27" style="104" customWidth="1"/>
    <col min="70" max="70" width="78.6328125" style="99" customWidth="1"/>
    <col min="71" max="71" width="8.6328125" style="99" customWidth="1"/>
    <col min="72" max="16384" width="8.63281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195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196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163</v>
      </c>
      <c r="BH3" s="98" t="s">
        <v>197</v>
      </c>
      <c r="BI3" s="88"/>
      <c r="BJ3" s="88"/>
      <c r="BK3" s="88"/>
      <c r="BL3" s="89"/>
      <c r="BM3" s="90"/>
      <c r="BN3" s="88"/>
      <c r="BO3" s="88"/>
      <c r="BP3" s="88"/>
      <c r="BQ3" s="98" t="s">
        <v>163</v>
      </c>
      <c r="BR3" s="98" t="s">
        <v>197</v>
      </c>
    </row>
    <row r="4" spans="1:70" ht="39" x14ac:dyDescent="0.35">
      <c r="A4" s="123" t="s">
        <v>198</v>
      </c>
      <c r="B4" s="123" t="s">
        <v>199</v>
      </c>
      <c r="C4" s="123" t="s">
        <v>118</v>
      </c>
      <c r="D4" s="123" t="s">
        <v>117</v>
      </c>
      <c r="E4" s="123" t="s">
        <v>116</v>
      </c>
      <c r="F4" s="123" t="s">
        <v>200</v>
      </c>
      <c r="G4" s="123" t="s">
        <v>113</v>
      </c>
      <c r="H4" s="123" t="s">
        <v>201</v>
      </c>
      <c r="I4" s="123" t="s">
        <v>202</v>
      </c>
      <c r="J4" s="123" t="s">
        <v>203</v>
      </c>
      <c r="K4" s="123" t="s">
        <v>204</v>
      </c>
      <c r="L4" s="123" t="s">
        <v>205</v>
      </c>
      <c r="M4" s="123" t="s">
        <v>206</v>
      </c>
      <c r="N4" s="123" t="s">
        <v>207</v>
      </c>
      <c r="O4" s="123" t="s">
        <v>171</v>
      </c>
      <c r="P4" s="123" t="s">
        <v>208</v>
      </c>
      <c r="Q4" s="123" t="s">
        <v>209</v>
      </c>
      <c r="R4" s="123" t="s">
        <v>210</v>
      </c>
      <c r="S4" s="123" t="s">
        <v>211</v>
      </c>
      <c r="T4" s="123" t="s">
        <v>212</v>
      </c>
      <c r="U4" s="123" t="s">
        <v>213</v>
      </c>
      <c r="V4" s="123" t="s">
        <v>214</v>
      </c>
      <c r="W4" s="123" t="s">
        <v>215</v>
      </c>
      <c r="X4" s="123" t="s">
        <v>216</v>
      </c>
      <c r="Y4" s="123" t="s">
        <v>217</v>
      </c>
      <c r="Z4" s="123" t="s">
        <v>218</v>
      </c>
      <c r="AA4" s="123" t="s">
        <v>219</v>
      </c>
      <c r="AB4" s="123" t="s">
        <v>220</v>
      </c>
      <c r="AC4" s="123" t="s">
        <v>221</v>
      </c>
      <c r="AD4" s="123" t="s">
        <v>222</v>
      </c>
      <c r="AE4" s="123" t="s">
        <v>223</v>
      </c>
      <c r="AF4" s="123" t="s">
        <v>224</v>
      </c>
      <c r="AG4" s="123" t="s">
        <v>225</v>
      </c>
      <c r="AH4" s="123" t="s">
        <v>226</v>
      </c>
      <c r="AI4" s="123" t="s">
        <v>227</v>
      </c>
      <c r="AJ4" s="123" t="s">
        <v>228</v>
      </c>
      <c r="AK4" s="123" t="s">
        <v>229</v>
      </c>
      <c r="AL4" s="123" t="s">
        <v>230</v>
      </c>
      <c r="AM4" s="123" t="s">
        <v>231</v>
      </c>
      <c r="AN4" s="123" t="s">
        <v>232</v>
      </c>
      <c r="AO4" s="123" t="s">
        <v>233</v>
      </c>
      <c r="AP4" s="123" t="s">
        <v>234</v>
      </c>
      <c r="AQ4" s="123" t="s">
        <v>235</v>
      </c>
      <c r="AR4" s="123" t="s">
        <v>236</v>
      </c>
      <c r="AS4" s="123" t="s">
        <v>237</v>
      </c>
      <c r="AT4" s="123" t="s">
        <v>238</v>
      </c>
      <c r="AU4" s="123" t="s">
        <v>239</v>
      </c>
      <c r="AV4" s="123" t="s">
        <v>240</v>
      </c>
      <c r="AW4" s="123" t="s">
        <v>241</v>
      </c>
      <c r="AX4" s="123" t="s">
        <v>242</v>
      </c>
      <c r="AY4" s="123" t="s">
        <v>243</v>
      </c>
      <c r="AZ4" s="123" t="s">
        <v>244</v>
      </c>
      <c r="BA4" s="123" t="s">
        <v>245</v>
      </c>
      <c r="BB4" s="123" t="s">
        <v>246</v>
      </c>
      <c r="BC4" s="123" t="s">
        <v>247</v>
      </c>
      <c r="BD4" s="123" t="s">
        <v>248</v>
      </c>
      <c r="BE4" s="123" t="s">
        <v>249</v>
      </c>
      <c r="BF4" s="123" t="s">
        <v>250</v>
      </c>
      <c r="BG4" s="55" t="s">
        <v>251</v>
      </c>
      <c r="BH4" s="12" t="s">
        <v>252</v>
      </c>
      <c r="BI4" s="12" t="s">
        <v>253</v>
      </c>
      <c r="BJ4" s="12" t="s">
        <v>254</v>
      </c>
      <c r="BK4" s="12" t="s">
        <v>255</v>
      </c>
      <c r="BL4" s="83" t="s">
        <v>256</v>
      </c>
      <c r="BM4" s="12" t="s">
        <v>257</v>
      </c>
      <c r="BN4" s="12" t="s">
        <v>258</v>
      </c>
      <c r="BO4" s="12" t="s">
        <v>259</v>
      </c>
      <c r="BP4" s="12" t="s">
        <v>260</v>
      </c>
      <c r="BQ4" s="12" t="s">
        <v>261</v>
      </c>
      <c r="BR4" s="12" t="s">
        <v>262</v>
      </c>
    </row>
    <row r="5" spans="1:70" s="113" customFormat="1" ht="15" customHeight="1" x14ac:dyDescent="0.35">
      <c r="A5" s="84">
        <v>1</v>
      </c>
      <c r="B5" s="38" t="s">
        <v>263</v>
      </c>
      <c r="C5" s="38" t="s">
        <v>264</v>
      </c>
      <c r="D5" s="38" t="s">
        <v>265</v>
      </c>
      <c r="E5" s="38" t="s">
        <v>266</v>
      </c>
      <c r="F5" s="38" t="s">
        <v>266</v>
      </c>
      <c r="G5" s="84" t="s">
        <v>267</v>
      </c>
      <c r="H5" s="38" t="s">
        <v>268</v>
      </c>
      <c r="I5" s="84">
        <v>48462</v>
      </c>
      <c r="J5" s="38" t="s">
        <v>269</v>
      </c>
      <c r="K5" s="84">
        <v>48462</v>
      </c>
      <c r="L5" s="84" t="s">
        <v>270</v>
      </c>
      <c r="M5" s="38" t="s">
        <v>271</v>
      </c>
      <c r="N5" s="84">
        <v>79108</v>
      </c>
      <c r="O5" s="84" t="s">
        <v>189</v>
      </c>
      <c r="P5" s="84">
        <v>112140</v>
      </c>
      <c r="Q5" s="38" t="s">
        <v>272</v>
      </c>
      <c r="R5" s="38" t="s">
        <v>273</v>
      </c>
      <c r="S5" s="84" t="s">
        <v>190</v>
      </c>
      <c r="T5" s="84" t="s">
        <v>190</v>
      </c>
      <c r="U5" s="84" t="s">
        <v>274</v>
      </c>
      <c r="V5" s="84" t="s">
        <v>275</v>
      </c>
      <c r="W5" s="84">
        <v>0</v>
      </c>
      <c r="X5" s="38" t="s">
        <v>276</v>
      </c>
      <c r="Y5" s="84">
        <v>358635706</v>
      </c>
      <c r="Z5" s="38" t="s">
        <v>191</v>
      </c>
      <c r="AA5" s="108" t="s">
        <v>192</v>
      </c>
      <c r="AB5" s="84">
        <v>80000</v>
      </c>
      <c r="AC5" s="108" t="s">
        <v>277</v>
      </c>
      <c r="AD5" s="84">
        <v>24</v>
      </c>
      <c r="AE5" s="84" t="s">
        <v>278</v>
      </c>
      <c r="AF5" s="84" t="s">
        <v>279</v>
      </c>
      <c r="AG5" s="108" t="s">
        <v>280</v>
      </c>
      <c r="AH5" s="84" t="s">
        <v>281</v>
      </c>
      <c r="AI5" s="108" t="s">
        <v>282</v>
      </c>
      <c r="AJ5" s="84">
        <v>4220</v>
      </c>
      <c r="AK5" s="84">
        <v>4220</v>
      </c>
      <c r="AL5" s="108" t="s">
        <v>283</v>
      </c>
      <c r="AM5" s="84">
        <v>38379.79</v>
      </c>
      <c r="AN5" s="112">
        <v>16481.21</v>
      </c>
      <c r="AO5" s="112">
        <v>54861</v>
      </c>
      <c r="AP5" s="112">
        <v>41620.21</v>
      </c>
      <c r="AQ5" s="112">
        <v>5118.79</v>
      </c>
      <c r="AR5" s="112">
        <v>46739</v>
      </c>
      <c r="AS5" s="112">
        <v>6812.69</v>
      </c>
      <c r="AT5" s="112">
        <v>1626.31</v>
      </c>
      <c r="AU5" s="112">
        <v>8439</v>
      </c>
      <c r="AV5" s="84">
        <v>15</v>
      </c>
      <c r="AW5" s="84"/>
      <c r="AX5" s="84"/>
      <c r="AY5" s="108"/>
      <c r="AZ5" s="84"/>
      <c r="BA5" s="84"/>
      <c r="BB5" s="84" t="s">
        <v>284</v>
      </c>
      <c r="BC5" s="84"/>
      <c r="BD5" s="108" t="s">
        <v>285</v>
      </c>
      <c r="BE5" s="84">
        <v>80000</v>
      </c>
      <c r="BF5" s="38" t="s">
        <v>190</v>
      </c>
      <c r="BG5" s="84">
        <v>6204452856</v>
      </c>
      <c r="BH5" s="114" t="s">
        <v>286</v>
      </c>
      <c r="BI5" s="38" t="s">
        <v>10</v>
      </c>
      <c r="BJ5" s="85">
        <v>46057</v>
      </c>
      <c r="BK5" s="84"/>
      <c r="BL5" s="38" t="s">
        <v>12</v>
      </c>
      <c r="BM5" s="115" t="s">
        <v>13</v>
      </c>
      <c r="BN5" s="116" t="s">
        <v>15</v>
      </c>
      <c r="BO5" s="84" t="s">
        <v>16</v>
      </c>
      <c r="BP5" s="84">
        <v>8440</v>
      </c>
      <c r="BQ5" s="117" t="s">
        <v>24</v>
      </c>
      <c r="BR5" s="118" t="s">
        <v>287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Lakshmi Perumallu Kandepu</dc:creator>
  <cp:keywords/>
  <dc:description/>
  <cp:lastModifiedBy>Naresh Bandra</cp:lastModifiedBy>
  <cp:revision/>
  <dcterms:created xsi:type="dcterms:W3CDTF">2023-04-07T11:05:50Z</dcterms:created>
  <dcterms:modified xsi:type="dcterms:W3CDTF">2026-02-23T10:20:47Z</dcterms:modified>
  <cp:category/>
  <cp:contentStatus/>
</cp:coreProperties>
</file>