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24\"/>
    </mc:Choice>
  </mc:AlternateContent>
  <xr:revisionPtr revIDLastSave="0" documentId="13_ncr:1_{13F8688E-AE1B-4DA4-B0C4-2932ABBF23E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" i="20" l="1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<sst xmlns="http://schemas.openxmlformats.org/spreadsheetml/2006/main" count="331" uniqueCount="287">
  <si>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</si>
  <si>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</si>
  <si>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</si>
  <si>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</si>
  <si>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</si>
  <si>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</si>
  <si>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</si>
  <si>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</si>
  <si>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</si>
  <si>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</si>
  <si>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</si>
  <si>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</si>
  <si>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</si>
  <si>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</si>
  <si>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</si>
  <si>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</si>
  <si>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</si>
  <si>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</si>
  <si>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</si>
  <si>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</si>
  <si>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</si>
  <si>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</si>
  <si>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</si>
  <si>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</si>
  <si>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</si>
  <si>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</si>
  <si>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</si>
  <si>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</si>
  <si>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</si>
  <si>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</si>
  <si>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</si>
  <si>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</si>
  <si>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</si>
  <si>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</si>
  <si>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</si>
  <si>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</si>
  <si>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</si>
  <si>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</si>
  <si>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</si>
  <si>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</si>
  <si>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</si>
  <si>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</si>
  <si>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</si>
  <si>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</si>
  <si>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</si>
  <si>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</si>
  <si>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</si>
  <si>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</si>
  <si>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</si>
  <si>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</si>
  <si>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</si>
  <si>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</si>
  <si>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</si>
  <si>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</si>
  <si>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</si>
  <si>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</si>
  <si>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</si>
  <si>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</si>
  <si>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</si>
  <si>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</si>
  <si>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</si>
  <si>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</si>
  <si>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</si>
  <si>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</si>
  <si>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</si>
  <si>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</si>
  <si>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</si>
  <si>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</si>
  <si>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</si>
  <si>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</si>
  <si>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</si>
  <si>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</si>
  <si>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</si>
  <si>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</si>
  <si>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</si>
  <si>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</si>
  <si>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</si>
  <si>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</si>
  <si>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</si>
  <si>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</si>
  <si>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</si>
  <si>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</si>
  <si>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</si>
  <si>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</si>
  <si>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</si>
  <si>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</si>
  <si>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</si>
  <si>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</si>
  <si>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</si>
  <si>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</si>
  <si>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</si>
  <si>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</si>
  <si>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</si>
  <si>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</si>
  <si>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</si>
  <si>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</si>
  <si>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</si>
  <si>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</si>
  <si>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</si>
  <si>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</si>
  <si>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</si>
  <si>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</si>
  <si>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</si>
  <si>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</si>
  <si>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</si>
  <si>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</si>
  <si>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</si>
  <si>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</si>
  <si>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</si>
  <si>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</si>
  <si>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</si>
  <si>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</si>
  <si>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</si>
  <si>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</si>
  <si>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</si>
  <si>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</si>
  <si>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</si>
  <si>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</si>
  <si>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</si>
  <si>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</si>
  <si>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</si>
  <si>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</si>
  <si>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</si>
  <si>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</si>
  <si>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</si>
  <si>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</si>
  <si>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</si>
  <si>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</si>
  <si>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</si>
  <si>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</si>
  <si>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</si>
  <si>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</si>
  <si>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</si>
  <si>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</si>
  <si>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</si>
  <si>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</si>
  <si>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</si>
  <si>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</si>
  <si>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</si>
  <si>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</si>
  <si>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</si>
  <si>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</si>
  <si>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</si>
  <si>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</si>
  <si>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</si>
  <si>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</si>
  <si>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</si>
  <si>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</si>
  <si>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</si>
  <si>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</si>
  <si>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</si>
  <si>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</si>
  <si>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</si>
  <si>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</si>
  <si>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</si>
  <si>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</si>
  <si>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</si>
  <si>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</si>
  <si>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</si>
  <si>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</si>
  <si>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</si>
  <si>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</si>
  <si>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</si>
  <si>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</si>
  <si>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</si>
  <si>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</si>
  <si>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</si>
  <si>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</si>
  <si>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</si>
  <si>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</si>
  <si>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</si>
  <si>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</si>
  <si>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</si>
  <si>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</si>
  <si>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</si>
  <si>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</si>
  <si>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</si>
  <si>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</si>
  <si>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</si>
  <si>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</si>
  <si>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</si>
  <si>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</si>
  <si>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</si>
  <si>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</si>
  <si>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</si>
  <si>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</si>
  <si>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</si>
  <si>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</si>
  <si>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</si>
  <si>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</si>
  <si>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</si>
  <si>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</si>
  <si>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</si>
  <si>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</si>
  <si>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</si>
  <si>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</si>
  <si>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</si>
  <si>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</si>
  <si>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</si>
  <si>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</si>
  <si>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</si>
  <si>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</si>
  <si>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</si>
  <si>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</si>
  <si>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</si>
  <si>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</si>
  <si>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</si>
  <si>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</si>
  <si>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</si>
  <si>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</si>
  <si>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</si>
  <si>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</si>
  <si>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</si>
  <si>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</si>
  <si>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</si>
  <si>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</si>
  <si>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</si>
  <si>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</si>
  <si>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</si>
  <si>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</si>
  <si>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</si>
  <si>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</si>
  <si>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</si>
  <si>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</si>
  <si>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</si>
  <si>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</si>
  <si>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</si>
  <si>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</si>
  <si>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</si>
  <si>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</si>
  <si>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</si>
  <si>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</si>
  <si>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</si>
  <si>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</si>
  <si>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</si>
  <si>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</si>
  <si>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</si>
  <si>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</si>
  <si>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</si>
  <si>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</si>
  <si>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</si>
  <si>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</si>
  <si>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</si>
  <si>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</si>
  <si>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</si>
  <si>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</si>
  <si>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</si>
  <si>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</si>
  <si>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</si>
  <si>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Bihar</t>
  </si>
  <si>
    <t>Muzaffarpur</t>
  </si>
  <si>
    <t>Sitamarhi</t>
  </si>
  <si>
    <t>BH3682</t>
  </si>
  <si>
    <t>Sursand</t>
  </si>
  <si>
    <t>PHARCHHAHIAN</t>
  </si>
  <si>
    <t>SF0078010</t>
  </si>
  <si>
    <t>Sanjit Kumar</t>
  </si>
  <si>
    <t>PHARCHHAHIAN C11</t>
  </si>
  <si>
    <t>PHARCHHAHIAN C5 Usha Devi Majholiya Khaji Bhandar1</t>
  </si>
  <si>
    <t>Chetana Weekly</t>
  </si>
  <si>
    <t>SSF4863472</t>
  </si>
  <si>
    <t>SC</t>
  </si>
  <si>
    <t>HINDU</t>
  </si>
  <si>
    <t>Agriculture &amp; Farming</t>
  </si>
  <si>
    <t>MUNNI DEVI</t>
  </si>
  <si>
    <t>14-Nov-2023</t>
  </si>
  <si>
    <t>1</t>
  </si>
  <si>
    <t>2.21 Yrs</t>
  </si>
  <si>
    <t>14 Nov 2023</t>
  </si>
  <si>
    <t>&gt; 2 to 4 Years</t>
  </si>
  <si>
    <t>21-Nov-2023</t>
  </si>
  <si>
    <t>01-Apr-2025</t>
  </si>
  <si>
    <t>Durgesh Kumar (SF0097143)</t>
  </si>
  <si>
    <t>Raushan Kumar</t>
  </si>
  <si>
    <t>LO</t>
  </si>
  <si>
    <t>Munni Devi</t>
  </si>
  <si>
    <t>SF0072120</t>
  </si>
  <si>
    <t>Borrower paid EMI UPI rs 15000 and this amount rs 9280 no entery on FIMO by LO Raushan Kumar.</t>
  </si>
  <si>
    <t>Complaint Lodged</t>
  </si>
  <si>
    <t>CSS</t>
  </si>
  <si>
    <t>Vikash sahani/SF0044443</t>
  </si>
  <si>
    <t>Vijay Kumar Sonkar/SF0072425</t>
  </si>
  <si>
    <t>Vidya Bhusan Dubey/SF0024851</t>
  </si>
  <si>
    <t>Saket nath Thakur/SF0062081</t>
  </si>
  <si>
    <t>Absconding</t>
  </si>
  <si>
    <t>Required</t>
  </si>
  <si>
    <t>FN25-26-03624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</si>
</sst>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0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BH3682</v>
      </c>
      <c r="D5" s="63" t="str">
        <f>IF('Physical Cash at Safe'!D28="Yes", 'Physical Cash at Safe'!A4, 'Borrower Wise Details'!C5)</f>
        <v>Sursand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46037</v>
      </c>
      <c r="H5" s="107" t="s">
        <v>279</v>
      </c>
      <c r="I5" s="61">
        <v>46058</v>
      </c>
      <c r="J5" s="74" t="str">
        <f>IF('Physical Cash at Safe'!D28="Yes",'Physical Cash at Safe'!E28,IF('Borrower Wise Details'!D5&lt;&gt;"",'Borrower Wise Details'!D5,""))</f>
        <v>FN25-26-03624</v>
      </c>
      <c r="K5" s="81">
        <v>1</v>
      </c>
      <c r="L5" s="82">
        <v>15000</v>
      </c>
      <c r="M5" s="82">
        <v>5720</v>
      </c>
      <c r="N5" s="82" t="s">
        <v>280</v>
      </c>
      <c r="O5" s="82" t="s">
        <v>281</v>
      </c>
      <c r="P5" s="82" t="s">
        <v>282</v>
      </c>
      <c r="Q5" s="82" t="s">
        <v>283</v>
      </c>
      <c r="R5" s="75" t="str">
        <f>IF('Physical Cash at Safe'!$D$28="Yes", 'Physical Cash at Safe'!$A$28, IF('Borrower Wise Details'!F5&lt;&gt;"", 'Borrower Wise Details'!F5, ""))</f>
        <v>Raushan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SF0072120</v>
      </c>
      <c r="U5" s="77" t="s">
        <v>284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285</v>
      </c>
      <c r="Z5" s="61">
        <v>46052</v>
      </c>
      <c r="AA5" s="61">
        <v>46053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5720</v>
      </c>
      <c r="AE5" s="126">
        <f>IF(AND(AC5="", AD5=""), "", IF(AD5="", AC5, AC5 - IF(ISNUMBER(AD5), AD5, 0)))</f>
        <v>9280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46076</v>
      </c>
      <c r="AH5" s="70" t="s">
        <v>277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P5" activePane="bottomRight" state="frozen"/>
      <selection pane="topRight" activeCell="B1" sqref="B1"/>
      <selection pane="bottomLeft" activeCell="A5" sqref="A5"/>
      <selection pane="bottomRight" activeCell="AA5" sqref="A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BH3682</v>
      </c>
      <c r="C5" s="50" t="str">
        <f>IF('Fraud Investigation Report'!D5="", "", 'Fraud Investigation Report'!D5)</f>
        <v>Sursand</v>
      </c>
      <c r="D5" s="68" t="str">
        <f>IF(OR('Fraud Investigation Report'!R5="", 'Fraud Investigation Report'!R5=0), "", 'Fraud Investigation Report'!R5)</f>
        <v>Raushan Kumar</v>
      </c>
      <c r="E5" s="68" t="str">
        <f>IF(OR('Fraud Investigation Report'!T5="", 'Fraud Investigation Report'!T5=0), "", 'Fraud Investigation Report'!T5)</f>
        <v>SF0072120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FN25-26-03624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15000</v>
      </c>
      <c r="O5" s="69">
        <f>IF('Fraud Investigation Report'!AD5="", "", 'Fraud Investigation Report'!AD5)</f>
        <v>5720</v>
      </c>
      <c r="P5" s="126">
        <f>IF(AND(N5="", O5=""), "", IF(O5="", N5, N5 - IF(ISNUMBER(O5), O5, 0)))</f>
        <v>9280</v>
      </c>
      <c r="Q5" s="49"/>
      <c r="R5" s="84" t="s">
        <v>278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A30" sqref="A3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221</v>
      </c>
      <c r="B34" s="38"/>
      <c r="C34" s="39" t="s">
        <v>222</v>
      </c>
      <c r="D34" s="150"/>
      <c r="E34" s="151"/>
    </row>
    <row r="35" spans="1:5" ht="27.6" x14ac:dyDescent="0.3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S5" activePane="bottomRight" state="frozen"/>
      <selection pane="topRight" activeCell="K1" sqref="K1"/>
      <selection pane="bottomLeft" activeCell="A5" sqref="A5"/>
      <selection pane="bottomRight" activeCell="S5" sqref="S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BH3682</v>
      </c>
      <c r="C5" s="119" t="str">
        <f>IF('Loan Outstanding Report'!$H$5="", "", 'Loan Outstanding Report'!$H$5)</f>
        <v>Sursand</v>
      </c>
      <c r="D5" s="164" t="s">
        <v>286</v>
      </c>
      <c r="E5" s="65">
        <v>46050</v>
      </c>
      <c r="F5" s="38" t="s">
        <v>273</v>
      </c>
      <c r="G5" s="49" t="s">
        <v>276</v>
      </c>
      <c r="H5" s="49" t="s">
        <v>274</v>
      </c>
      <c r="I5" s="120" t="s">
        <v>257</v>
      </c>
      <c r="J5" s="120" t="s">
        <v>260</v>
      </c>
      <c r="K5" s="120" t="s">
        <v>275</v>
      </c>
      <c r="L5" s="129">
        <v>353652228</v>
      </c>
      <c r="M5" s="65">
        <v>45244</v>
      </c>
      <c r="N5" s="124">
        <v>42000</v>
      </c>
      <c r="O5" s="124">
        <v>520</v>
      </c>
      <c r="P5" s="121" t="s">
        <v>139</v>
      </c>
      <c r="Q5" s="80">
        <v>45791</v>
      </c>
      <c r="R5" s="124">
        <v>15000</v>
      </c>
      <c r="S5" s="124">
        <f>1040+1040+1040+1560+1040</f>
        <v>5720</v>
      </c>
      <c r="T5" s="124">
        <v>0</v>
      </c>
      <c r="U5" s="125">
        <f t="shared" ref="U5" si="0">IF(AND(ISBLANK(R5),ISBLANK(S5),ISBLANK(T5)),"",R5-(S5+T5))</f>
        <v>9280</v>
      </c>
      <c r="V5" s="117" t="s">
        <v>203</v>
      </c>
      <c r="W5" s="122" t="s">
        <v>277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6:L1004">
    <cfRule type="duplicateValues" dxfId="0" priority="5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H5" activePane="bottomRight" state="frozen"/>
      <selection pane="topRight" activeCell="Q1" sqref="Q1"/>
      <selection pane="bottomLeft" activeCell="A5" sqref="A5"/>
      <selection pane="bottomRight" activeCell="BH6" sqref="BH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20.441406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196238</v>
      </c>
      <c r="J5" s="38" t="s">
        <v>254</v>
      </c>
      <c r="K5" s="84">
        <v>196238</v>
      </c>
      <c r="L5" s="84" t="s">
        <v>255</v>
      </c>
      <c r="M5" s="38" t="s">
        <v>256</v>
      </c>
      <c r="N5" s="84">
        <v>4722.84</v>
      </c>
      <c r="O5" s="84" t="s">
        <v>257</v>
      </c>
      <c r="P5" s="84">
        <v>709482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3536522.28</v>
      </c>
      <c r="Z5" s="38" t="s">
        <v>264</v>
      </c>
      <c r="AA5" s="108" t="s">
        <v>265</v>
      </c>
      <c r="AB5" s="84">
        <v>42000</v>
      </c>
      <c r="AC5" s="108"/>
      <c r="AD5" s="84">
        <v>102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520</v>
      </c>
      <c r="AK5" s="84">
        <v>520</v>
      </c>
      <c r="AL5" s="108" t="s">
        <v>271</v>
      </c>
      <c r="AM5" s="84">
        <v>23800.95</v>
      </c>
      <c r="AN5" s="112">
        <v>9479.0499999999993</v>
      </c>
      <c r="AO5" s="112">
        <v>33280</v>
      </c>
      <c r="AP5" s="112">
        <v>18199.05</v>
      </c>
      <c r="AQ5" s="112">
        <v>1769.95</v>
      </c>
      <c r="AR5" s="112">
        <v>19969</v>
      </c>
      <c r="AS5" s="112">
        <v>18199.05</v>
      </c>
      <c r="AT5" s="112">
        <v>1769.95</v>
      </c>
      <c r="AU5" s="112">
        <v>19969</v>
      </c>
      <c r="AV5" s="84">
        <v>114</v>
      </c>
      <c r="AW5" s="84"/>
      <c r="AX5" s="84"/>
      <c r="AY5" s="108"/>
      <c r="AZ5" s="84"/>
      <c r="BA5" s="84"/>
      <c r="BB5" s="84"/>
      <c r="BC5" s="84"/>
      <c r="BD5" s="108"/>
      <c r="BE5" s="84">
        <v>0</v>
      </c>
      <c r="BF5" s="38" t="s">
        <v>260</v>
      </c>
      <c r="BG5" s="84">
        <v>7701918641</v>
      </c>
      <c r="BH5" s="114" t="s">
        <v>272</v>
      </c>
      <c r="BI5" s="38" t="s">
        <v>110</v>
      </c>
      <c r="BJ5" s="85">
        <v>46050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15000</v>
      </c>
      <c r="BQ5" s="117" t="s">
        <v>202</v>
      </c>
      <c r="BR5" s="118" t="s">
        <v>277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2026-02-23T11:38:09Z</dcterms:modified>
</cp:coreProperties>
</file>