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71_Not Upload_FRM TEAM\"/>
    </mc:Choice>
  </mc:AlternateContent>
  <xr:revisionPtr revIDLastSave="0" documentId="13_ncr:1_{0C375532-0FE1-4C24-AF75-B4C8CC7422E8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<sst xmlns="http://schemas.openxmlformats.org/spreadsheetml/2006/main" count="419" uniqueCount="285">
  <si>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</si>
  <si>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</si>
  <si>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</si>
  <si>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</si>
  <si>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</si>
  <si>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</si>
  <si>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</si>
  <si>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</si>
  <si>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</si>
  <si>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</si>
  <si>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</si>
  <si>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</si>
  <si>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</si>
  <si>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</si>
  <si>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</si>
  <si>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</si>
  <si>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</si>
  <si>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</si>
  <si>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</si>
  <si>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</si>
  <si>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</si>
  <si>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</si>
  <si>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</si>
  <si>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</si>
  <si>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</si>
  <si>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</si>
  <si>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</si>
  <si>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</si>
  <si>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</si>
  <si>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</si>
  <si>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</si>
  <si>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</si>
  <si>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</si>
  <si>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</si>
  <si>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</si>
  <si>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</si>
  <si>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</si>
  <si>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</si>
  <si>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</si>
  <si>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</si>
  <si>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</si>
  <si>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</si>
  <si>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</si>
  <si>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</si>
  <si>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</si>
  <si>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</si>
  <si>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</si>
  <si>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</si>
  <si>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</si>
  <si>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</si>
  <si>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</si>
  <si>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</si>
  <si>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</si>
  <si>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</si>
  <si>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</si>
  <si>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</si>
  <si>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</si>
  <si>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</si>
  <si>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</si>
  <si>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</si>
  <si>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</si>
  <si>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</si>
  <si>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</si>
  <si>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</si>
  <si>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</si>
  <si>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</si>
  <si>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</si>
  <si>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</si>
  <si>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</si>
  <si>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</si>
  <si>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</si>
  <si>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</si>
  <si>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</si>
  <si>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</si>
  <si>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</si>
  <si>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</si>
  <si>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</si>
  <si>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</si>
  <si>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</si>
  <si>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</si>
  <si>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</si>
  <si>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</si>
  <si>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</si>
  <si>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</si>
  <si>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</si>
  <si>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</si>
  <si>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</si>
  <si>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</si>
  <si>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</si>
  <si>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</si>
  <si>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</si>
  <si>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</si>
  <si>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</si>
  <si>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</si>
  <si>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</si>
  <si>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</si>
  <si>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</si>
  <si>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</si>
  <si>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</si>
  <si>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</si>
  <si>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</si>
  <si>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</si>
  <si>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</si>
  <si>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</si>
  <si>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</si>
  <si>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</si>
  <si>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</si>
  <si>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</si>
  <si>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</si>
  <si>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</si>
  <si>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</si>
  <si>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</si>
  <si>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</si>
  <si>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</si>
  <si>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</si>
  <si>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</si>
  <si>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</si>
  <si>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</si>
  <si>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</si>
  <si>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</si>
  <si>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</si>
  <si>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</si>
  <si>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</si>
  <si>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</si>
  <si>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</si>
  <si>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</si>
  <si>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</si>
  <si>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</si>
  <si>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</si>
  <si>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</si>
  <si>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</si>
  <si>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</si>
  <si>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</si>
  <si>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</si>
  <si>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</si>
  <si>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</si>
  <si>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</si>
  <si>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</si>
  <si>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</si>
  <si>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</si>
  <si>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</si>
  <si>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</si>
  <si>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</si>
  <si>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</si>
  <si>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</si>
  <si>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</si>
  <si>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</si>
  <si>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</si>
  <si>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</si>
  <si>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</si>
  <si>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</si>
  <si>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</si>
  <si>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</si>
  <si>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</si>
  <si>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</si>
  <si>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</si>
  <si>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</si>
  <si>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</si>
  <si>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</si>
  <si>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</si>
  <si>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</si>
  <si>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</si>
  <si>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</si>
  <si>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</si>
  <si>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</si>
  <si>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</si>
  <si>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</si>
  <si>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</si>
  <si>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</si>
  <si>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</si>
  <si>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</si>
  <si>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</si>
  <si>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</si>
  <si>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</si>
  <si>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</si>
  <si>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</si>
  <si>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</si>
  <si>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</si>
  <si>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</si>
  <si>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</si>
  <si>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</si>
  <si>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</si>
  <si>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</si>
  <si>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</si>
  <si>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</si>
  <si>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</si>
  <si>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</si>
  <si>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</si>
  <si>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</si>
  <si>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</si>
  <si>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</si>
  <si>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</si>
  <si>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</si>
  <si>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</si>
  <si>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</si>
  <si>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</si>
  <si>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</si>
  <si>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</si>
  <si>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</si>
  <si>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</si>
  <si>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</si>
  <si>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</si>
  <si>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</si>
  <si>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</si>
  <si>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</si>
  <si>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</si>
  <si>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</si>
  <si>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</si>
  <si>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</si>
  <si>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</si>
  <si>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</si>
  <si>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</si>
  <si>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</si>
  <si>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</si>
  <si>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</si>
  <si>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</si>
  <si>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</si>
  <si>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</si>
  <si>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</si>
  <si>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</si>
  <si>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</si>
  <si>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</si>
  <si>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</si>
  <si>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</si>
  <si>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</si>
  <si>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</si>
  <si>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</si>
  <si>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</si>
  <si>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</si>
  <si>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</si>
  <si>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</si>
  <si>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</si>
  <si>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</si>
  <si>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</si>
  <si>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</si>
  <si>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</si>
  <si>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</si>
  <si>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</si>
  <si>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</si>
  <si>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</si>
  <si>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</si>
  <si>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</si>
  <si>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</si>
  <si>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</si>
  <si>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</si>
  <si>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</si>
  <si>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</si>
  <si>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</si>
  <si>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</si>
  <si>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</si>
  <si>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Madhya Pradesh 1</t>
  </si>
  <si>
    <t>Biaora</t>
  </si>
  <si>
    <t>Agar</t>
  </si>
  <si>
    <t>MP2919</t>
  </si>
  <si>
    <t>Nalkheda</t>
  </si>
  <si>
    <t>Pankhedi</t>
  </si>
  <si>
    <t>SF0062343</t>
  </si>
  <si>
    <t>Sharvan Shravan Kumar</t>
  </si>
  <si>
    <t>babaramdev4</t>
  </si>
  <si>
    <t>Chetana</t>
  </si>
  <si>
    <t>SSF2834821</t>
  </si>
  <si>
    <t>OBC</t>
  </si>
  <si>
    <t>HINDU</t>
  </si>
  <si>
    <t>Agarbathi Making</t>
  </si>
  <si>
    <t>TEENA BAI</t>
  </si>
  <si>
    <t>Fri</t>
  </si>
  <si>
    <t>1</t>
  </si>
  <si>
    <t>3.36 Yrs</t>
  </si>
  <si>
    <t>30 Sep 2022</t>
  </si>
  <si>
    <t>&gt; 2 to 4 Years</t>
  </si>
  <si>
    <t>08-Nov-2022</t>
  </si>
  <si>
    <t>01-Oct-2024</t>
  </si>
  <si>
    <t>Open</t>
  </si>
  <si>
    <t>30-Sep-2025</t>
  </si>
  <si>
    <t>Rahul Gupta/SF0099970</t>
  </si>
  <si>
    <t>CSS</t>
  </si>
  <si>
    <t>Sitaram</t>
  </si>
  <si>
    <t>LO Sitaram ID-SF0076090 had collected EMI of Dec'24 which also the last EMI of this loan but on dated 6-Oct-24 but it is still showing overdue.
Staff Sitaram sign on loan card matched with his sign available on Movement register.</t>
  </si>
  <si>
    <t>SF0076090</t>
  </si>
  <si>
    <t>LO</t>
  </si>
  <si>
    <t>349053340</t>
  </si>
  <si>
    <t>Completed-Report Submitted</t>
  </si>
  <si>
    <t>Resigned-Exited</t>
  </si>
  <si>
    <t>Complaint Not Lodged</t>
  </si>
  <si>
    <t>FN25-26-03671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</si>
</sst>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  <font>
      <sz val="12"/>
      <color rgb="FF000000"/>
      <name val="Arial Narrow"/>
      <family val="2"/>
    </font>
    <font>
      <sz val="8"/>
      <color rgb="FF000000"/>
      <name val="Aptos Narrow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7" fillId="0" borderId="0" xfId="0" applyFont="1"/>
    <xf numFmtId="0" fontId="38" fillId="0" borderId="0" xfId="0" applyFont="1"/>
    <xf numFmtId="0" fontId="38" fillId="0" borderId="0" xfId="0" applyFont="1" applyAlignment="1">
      <alignment wrapText="1"/>
    </xf>
    <xf numFmtId="15" fontId="36" fillId="0" borderId="15" xfId="0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">
      <c r="C7" s="54" t="s">
        <v>122</v>
      </c>
      <c r="E7" t="s">
        <v>112</v>
      </c>
      <c r="I7" t="s">
        <v>201</v>
      </c>
      <c r="K7" s="101"/>
    </row>
    <row r="8" spans="1:11" x14ac:dyDescent="0.3">
      <c r="C8" s="54" t="s">
        <v>123</v>
      </c>
      <c r="E8" t="s">
        <v>111</v>
      </c>
      <c r="I8" t="s">
        <v>202</v>
      </c>
      <c r="K8" s="101"/>
    </row>
    <row r="9" spans="1:11" x14ac:dyDescent="0.3">
      <c r="C9" s="54" t="s">
        <v>124</v>
      </c>
      <c r="I9" t="s">
        <v>198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3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MP2919</v>
      </c>
      <c r="D5" s="64" t="str">
        <f>IF('Physical Cash at Safe'!D28="Yes", 'Physical Cash at Safe'!A4, 'Borrower Wise Details'!C5)</f>
        <v>Nalkheda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Madhya Pradesh 1</v>
      </c>
      <c r="G5" s="61">
        <v>46042</v>
      </c>
      <c r="H5" s="62" t="s">
        <v>275</v>
      </c>
      <c r="I5" s="61">
        <v>46062</v>
      </c>
      <c r="J5" s="79" t="str">
        <f>IF('Physical Cash at Safe'!D28="Yes",'Physical Cash at Safe'!E28,IF('Borrower Wise Details'!D5&lt;&gt;"",'Borrower Wise Details'!D5,""))</f>
        <v>FN25-26-03671</v>
      </c>
      <c r="K5" s="90">
        <v>1</v>
      </c>
      <c r="L5" s="91">
        <v>2350</v>
      </c>
      <c r="M5" s="91"/>
      <c r="N5" s="91"/>
      <c r="O5" s="91"/>
      <c r="P5" s="91"/>
      <c r="Q5" s="91"/>
      <c r="R5" s="80" t="str">
        <f>IF('Physical Cash at Safe'!$D$28="Yes", 'Physical Cash at Safe'!$A$28, IF('Borrower Wise Details'!F5&lt;&gt;"", 'Borrower Wise Details'!F5, ""))</f>
        <v>Sitaram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SF0076090</v>
      </c>
      <c r="U5" s="84" t="s">
        <v>282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281</v>
      </c>
      <c r="Z5" s="61">
        <v>46062</v>
      </c>
      <c r="AA5" s="61">
        <v>46062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2350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2350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46070</v>
      </c>
      <c r="AH5" s="75" t="s">
        <v>277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3" t="s">
        <v>85</v>
      </c>
      <c r="I3" s="133"/>
      <c r="J3" s="133"/>
      <c r="K3" s="133"/>
      <c r="L3" s="133"/>
      <c r="M3" s="133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MP2919</v>
      </c>
      <c r="C5" s="50" t="str">
        <f>IF('Fraud Investigation Report'!D5="", "", 'Fraud Investigation Report'!D5)</f>
        <v>Nalkheda</v>
      </c>
      <c r="D5" s="73" t="str">
        <f>IF(OR('Fraud Investigation Report'!R5="", 'Fraud Investigation Report'!R5=0), "", 'Fraud Investigation Report'!R5)</f>
        <v>Sitaram</v>
      </c>
      <c r="E5" s="73" t="str">
        <f>IF(OR('Fraud Investigation Report'!T5="", 'Fraud Investigation Report'!T5=0), "", 'Fraud Investigation Report'!T5)</f>
        <v>SF0076090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FN25-26-03671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2350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2350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2350</v>
      </c>
      <c r="Q5" s="49"/>
      <c r="R5" s="95" t="s">
        <v>283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240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68</v>
      </c>
      <c r="B7" s="156"/>
      <c r="C7" s="156"/>
      <c r="D7" s="156"/>
      <c r="E7" s="156"/>
    </row>
    <row r="8" spans="1:5" ht="15" customHeight="1" x14ac:dyDescent="0.3">
      <c r="A8" s="157" t="s">
        <v>69</v>
      </c>
      <c r="B8" s="159" t="s">
        <v>90</v>
      </c>
      <c r="C8" s="160"/>
      <c r="D8" s="161" t="s">
        <v>70</v>
      </c>
      <c r="E8" s="162"/>
    </row>
    <row r="9" spans="1:5" ht="14.4" x14ac:dyDescent="0.3">
      <c r="A9" s="15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63" t="s">
        <v>95</v>
      </c>
      <c r="B20" s="164"/>
      <c r="C20" s="32"/>
      <c r="D20" s="33" t="s">
        <v>89</v>
      </c>
      <c r="E20" s="34"/>
    </row>
    <row r="21" spans="1:5" ht="30" customHeight="1" x14ac:dyDescent="0.3">
      <c r="A21" s="165" t="s">
        <v>86</v>
      </c>
      <c r="B21" s="166"/>
      <c r="C21" s="34"/>
      <c r="D21" s="33" t="s">
        <v>87</v>
      </c>
      <c r="E21" s="34"/>
    </row>
    <row r="22" spans="1:5" ht="30" customHeight="1" x14ac:dyDescent="0.3">
      <c r="A22" s="165" t="s">
        <v>75</v>
      </c>
      <c r="B22" s="166"/>
      <c r="C22" s="34"/>
      <c r="D22" s="35" t="s">
        <v>76</v>
      </c>
      <c r="E22" s="34"/>
    </row>
    <row r="23" spans="1:5" ht="30" customHeight="1" x14ac:dyDescent="0.3">
      <c r="A23" s="165" t="s">
        <v>77</v>
      </c>
      <c r="B23" s="166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50"/>
      <c r="C24" s="150"/>
      <c r="D24" s="150"/>
      <c r="E24" s="150"/>
    </row>
    <row r="25" spans="1:5" ht="57.75" customHeight="1" x14ac:dyDescent="0.3">
      <c r="A25" s="36" t="s">
        <v>78</v>
      </c>
      <c r="B25" s="139"/>
      <c r="C25" s="139"/>
      <c r="D25" s="139"/>
      <c r="E25" s="139"/>
    </row>
    <row r="26" spans="1:5" ht="20.100000000000001" customHeight="1" x14ac:dyDescent="0.3">
      <c r="A26" s="144" t="s">
        <v>183</v>
      </c>
      <c r="B26" s="144"/>
      <c r="C26" s="144"/>
      <c r="D26" s="144"/>
      <c r="E26" s="144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42" t="s">
        <v>212</v>
      </c>
      <c r="E29" s="143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213</v>
      </c>
      <c r="B32" s="38"/>
      <c r="C32" s="37" t="s">
        <v>79</v>
      </c>
      <c r="D32" s="140"/>
      <c r="E32" s="141"/>
    </row>
    <row r="33" spans="1:5" ht="18" customHeight="1" x14ac:dyDescent="0.3">
      <c r="A33" s="37" t="s">
        <v>80</v>
      </c>
      <c r="B33" s="38"/>
      <c r="C33" s="39" t="s">
        <v>81</v>
      </c>
      <c r="D33" s="134" t="s">
        <v>82</v>
      </c>
      <c r="E33" s="135"/>
    </row>
    <row r="34" spans="1:5" ht="27.6" x14ac:dyDescent="0.3">
      <c r="A34" s="39" t="s">
        <v>214</v>
      </c>
      <c r="B34" s="38"/>
      <c r="C34" s="39" t="s">
        <v>215</v>
      </c>
      <c r="D34" s="136"/>
      <c r="E34" s="137"/>
    </row>
    <row r="35" spans="1:5" ht="27.6" x14ac:dyDescent="0.3">
      <c r="A35" s="39" t="s">
        <v>216</v>
      </c>
      <c r="B35" s="38"/>
      <c r="C35" s="39" t="s">
        <v>218</v>
      </c>
      <c r="D35" s="136"/>
      <c r="E35" s="137"/>
    </row>
    <row r="36" spans="1:5" ht="25.5" customHeight="1" x14ac:dyDescent="0.3">
      <c r="A36" s="39" t="s">
        <v>217</v>
      </c>
      <c r="B36" s="38"/>
      <c r="C36" s="39" t="s">
        <v>219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.45" x14ac:dyDescent="0.3">
      <c r="A1" s="2" t="s">
        <v>2</v>
      </c>
    </row>
    <row r="2" spans="1:23" ht="15.45" x14ac:dyDescent="0.3">
      <c r="A2" s="70" t="s">
        <v>240</v>
      </c>
    </row>
    <row r="3" spans="1:23" ht="15.4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MP2919</v>
      </c>
      <c r="C5" s="60" t="str">
        <f>IF('Loan Outstanding Report'!$H$5="", "", 'Loan Outstanding Report'!$H$5)</f>
        <v>Nalkheda</v>
      </c>
      <c r="D5" s="41" t="s">
        <v>284</v>
      </c>
      <c r="E5" s="66">
        <v>46062</v>
      </c>
      <c r="F5" s="93" t="s">
        <v>276</v>
      </c>
      <c r="G5" s="49" t="s">
        <v>278</v>
      </c>
      <c r="H5" s="49" t="s">
        <v>279</v>
      </c>
      <c r="I5" s="49">
        <v>486728</v>
      </c>
      <c r="J5" s="49">
        <v>486728</v>
      </c>
      <c r="K5" s="49" t="s">
        <v>264</v>
      </c>
      <c r="L5" s="11" t="s">
        <v>280</v>
      </c>
      <c r="M5" s="67">
        <v>44834</v>
      </c>
      <c r="N5" s="49">
        <v>44040</v>
      </c>
      <c r="O5" s="49">
        <v>2350</v>
      </c>
      <c r="P5" s="67" t="s">
        <v>133</v>
      </c>
      <c r="Q5" s="89">
        <v>45571</v>
      </c>
      <c r="R5" s="49">
        <v>2350</v>
      </c>
      <c r="S5" s="49">
        <v>0</v>
      </c>
      <c r="T5" s="49">
        <v>0</v>
      </c>
      <c r="U5" s="68">
        <f t="shared" ref="U5:U69" si="0">IF(AND(ISBLANK(R5),ISBLANK(S5),ISBLANK(T5)),"",R5-(S5+T5))</f>
        <v>2350</v>
      </c>
      <c r="V5" s="42" t="s">
        <v>195</v>
      </c>
      <c r="W5" s="69" t="s">
        <v>277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R4" sqref="BR4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55.2" x14ac:dyDescent="0.3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">
      <c r="A5" s="95">
        <v>1</v>
      </c>
      <c r="B5" s="127" t="s">
        <v>249</v>
      </c>
      <c r="C5" s="127" t="s">
        <v>250</v>
      </c>
      <c r="D5" s="127" t="s">
        <v>251</v>
      </c>
      <c r="E5" s="127" t="s">
        <v>252</v>
      </c>
      <c r="F5" s="127" t="s">
        <v>252</v>
      </c>
      <c r="G5" s="127" t="s">
        <v>253</v>
      </c>
      <c r="H5" s="127" t="s">
        <v>254</v>
      </c>
      <c r="I5" s="127">
        <v>73270</v>
      </c>
      <c r="J5" s="127" t="s">
        <v>255</v>
      </c>
      <c r="K5" s="127">
        <v>73270</v>
      </c>
      <c r="L5" s="127" t="s">
        <v>256</v>
      </c>
      <c r="M5" s="127" t="s">
        <v>257</v>
      </c>
      <c r="N5" s="127">
        <v>121622</v>
      </c>
      <c r="O5" s="127">
        <v>486728</v>
      </c>
      <c r="P5" s="127">
        <v>202581</v>
      </c>
      <c r="Q5" s="127" t="s">
        <v>258</v>
      </c>
      <c r="R5" s="127" t="s">
        <v>259</v>
      </c>
      <c r="S5" s="127" t="s">
        <v>260</v>
      </c>
      <c r="T5" s="127" t="s">
        <v>260</v>
      </c>
      <c r="U5" s="127" t="s">
        <v>261</v>
      </c>
      <c r="V5" s="127" t="s">
        <v>262</v>
      </c>
      <c r="W5" s="127">
        <v>541</v>
      </c>
      <c r="X5" s="127" t="s">
        <v>263</v>
      </c>
      <c r="Y5" s="127">
        <v>349053340</v>
      </c>
      <c r="Z5" s="127" t="s">
        <v>264</v>
      </c>
      <c r="AA5" s="132">
        <v>44834</v>
      </c>
      <c r="AB5" s="128">
        <v>44040</v>
      </c>
      <c r="AC5" s="127" t="s">
        <v>265</v>
      </c>
      <c r="AD5" s="127">
        <v>24</v>
      </c>
      <c r="AE5" s="127" t="s">
        <v>266</v>
      </c>
      <c r="AF5" s="127" t="s">
        <v>267</v>
      </c>
      <c r="AG5" s="127" t="s">
        <v>268</v>
      </c>
      <c r="AH5" s="127" t="s">
        <v>269</v>
      </c>
      <c r="AI5" s="127" t="s">
        <v>270</v>
      </c>
      <c r="AJ5" s="128">
        <v>2173</v>
      </c>
      <c r="AK5" s="128">
        <v>2350</v>
      </c>
      <c r="AL5" s="127" t="s">
        <v>271</v>
      </c>
      <c r="AM5" s="128">
        <v>41735.46</v>
      </c>
      <c r="AN5" s="128">
        <v>12144.54</v>
      </c>
      <c r="AO5" s="128">
        <v>53880</v>
      </c>
      <c r="AP5" s="128">
        <v>2304.54</v>
      </c>
      <c r="AQ5" s="128">
        <v>38.46</v>
      </c>
      <c r="AR5" s="128">
        <v>2343</v>
      </c>
      <c r="AS5" s="128">
        <v>2304.54</v>
      </c>
      <c r="AT5" s="128">
        <v>38.46</v>
      </c>
      <c r="AU5" s="128">
        <v>2343</v>
      </c>
      <c r="AV5" s="127">
        <v>40</v>
      </c>
      <c r="AW5" s="95"/>
      <c r="AX5" s="127"/>
      <c r="AY5" s="127"/>
      <c r="AZ5" s="127"/>
      <c r="BA5" s="127"/>
      <c r="BB5" s="127"/>
      <c r="BC5" s="127" t="s">
        <v>272</v>
      </c>
      <c r="BD5" s="127" t="s">
        <v>273</v>
      </c>
      <c r="BE5" s="128">
        <v>44040</v>
      </c>
      <c r="BF5" s="127" t="s">
        <v>260</v>
      </c>
      <c r="BG5" s="129">
        <v>9399811549</v>
      </c>
      <c r="BH5" s="97" t="s">
        <v>274</v>
      </c>
      <c r="BI5" s="95" t="s">
        <v>106</v>
      </c>
      <c r="BJ5" s="97">
        <v>46062</v>
      </c>
      <c r="BK5" s="95"/>
      <c r="BL5" s="95"/>
      <c r="BM5" s="98" t="s">
        <v>115</v>
      </c>
      <c r="BN5" s="99" t="s">
        <v>193</v>
      </c>
      <c r="BO5" s="95" t="s">
        <v>237</v>
      </c>
      <c r="BP5" s="122">
        <v>2350</v>
      </c>
      <c r="BQ5" s="42" t="s">
        <v>195</v>
      </c>
      <c r="BR5" s="131" t="s">
        <v>277</v>
      </c>
    </row>
    <row r="6" spans="1:70" ht="30" customHeight="1" x14ac:dyDescent="0.3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130"/>
    </row>
    <row r="7" spans="1:70" ht="30" customHeight="1" x14ac:dyDescent="0.3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2026-02-17T07:06:19Z</dcterms:modified>
</cp:coreProperties>
</file>