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79/"/>
    </mc:Choice>
  </mc:AlternateContent>
  <xr:revisionPtr revIDLastSave="3" documentId="13_ncr:1_{FEA30374-6507-418E-A313-11D8F5500371}" xr6:coauthVersionLast="47" xr6:coauthVersionMax="47" xr10:uidLastSave="{759ABB78-FDCF-4935-B40F-FA1187BDECAD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hevgaon">'[1]Backup sheet'!$D$2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<sst xmlns="http://schemas.openxmlformats.org/spreadsheetml/2006/main" count="463" uniqueCount="292">
  <si>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</si>
  <si>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</si>
  <si>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</si>
  <si>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</si>
  <si>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</si>
  <si>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</si>
  <si>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</si>
  <si>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</si>
  <si>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</si>
  <si>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</si>
  <si>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</si>
  <si>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</si>
  <si>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</si>
  <si>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</si>
  <si>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</si>
  <si>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</si>
  <si>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</si>
  <si>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</si>
  <si>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</si>
  <si>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</si>
  <si>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</si>
  <si>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</si>
  <si>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</si>
  <si>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</si>
  <si>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</si>
  <si>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</si>
  <si>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</si>
  <si>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</si>
  <si>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</si>
  <si>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</si>
  <si>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</si>
  <si>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</si>
  <si>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</si>
  <si>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</si>
  <si>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</si>
  <si>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</si>
  <si>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</si>
  <si>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</si>
  <si>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</si>
  <si>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</si>
  <si>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</si>
  <si>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</si>
  <si>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</si>
  <si>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</si>
  <si>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</si>
  <si>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</si>
  <si>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</si>
  <si>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</si>
  <si>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</si>
  <si>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</si>
  <si>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</si>
  <si>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</si>
  <si>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</si>
  <si>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</si>
  <si>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</si>
  <si>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</si>
  <si>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</si>
  <si>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</si>
  <si>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</si>
  <si>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</si>
  <si>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</si>
  <si>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</si>
  <si>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</si>
  <si>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</si>
  <si>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</si>
  <si>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</si>
  <si>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</si>
  <si>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</si>
  <si>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</si>
  <si>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</si>
  <si>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</si>
  <si>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</si>
  <si>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</si>
  <si>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</si>
  <si>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</si>
  <si>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</si>
  <si>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</si>
  <si>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</si>
  <si>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</si>
  <si>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</si>
  <si>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</si>
  <si>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</si>
  <si>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</si>
  <si>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</si>
  <si>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</si>
  <si>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</si>
  <si>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</si>
  <si>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</si>
  <si>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</si>
  <si>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</si>
  <si>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</si>
  <si>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</si>
  <si>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</si>
  <si>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</si>
  <si>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</si>
  <si>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</si>
  <si>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</si>
  <si>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</si>
  <si>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</si>
  <si>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</si>
  <si>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</si>
  <si>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</si>
  <si>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</si>
  <si>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</si>
  <si>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</si>
  <si>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</si>
  <si>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</si>
  <si>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</si>
  <si>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</si>
  <si>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</si>
  <si>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</si>
  <si>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</si>
  <si>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</si>
  <si>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</si>
  <si>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</si>
  <si>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</si>
  <si>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</si>
  <si>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</si>
  <si>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</si>
  <si>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</si>
  <si>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</si>
  <si>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</si>
  <si>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</si>
  <si>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</si>
  <si>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</si>
  <si>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</si>
  <si>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</si>
  <si>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</si>
  <si>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</si>
  <si>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</si>
  <si>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</si>
  <si>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</si>
  <si>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</si>
  <si>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</si>
  <si>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</si>
  <si>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</si>
  <si>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</si>
  <si>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</si>
  <si>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</si>
  <si>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</si>
  <si>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</si>
  <si>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</si>
  <si>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</si>
  <si>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</si>
  <si>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</si>
  <si>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</si>
  <si>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</si>
  <si>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</si>
  <si>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</si>
  <si>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</si>
  <si>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</si>
  <si>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</si>
  <si>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</si>
  <si>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</si>
  <si>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</si>
  <si>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</si>
  <si>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</si>
  <si>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</si>
  <si>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</si>
  <si>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</si>
  <si>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</si>
  <si>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</si>
  <si>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</si>
  <si>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</si>
  <si>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</si>
  <si>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</si>
  <si>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</si>
  <si>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</si>
  <si>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</si>
  <si>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</si>
  <si>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</si>
  <si>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</si>
  <si>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</si>
  <si>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</si>
  <si>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</si>
  <si>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</si>
  <si>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</si>
  <si>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</si>
  <si>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</si>
  <si>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</si>
  <si>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</si>
  <si>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</si>
  <si>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</si>
  <si>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</si>
  <si>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</si>
  <si>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</si>
  <si>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</si>
  <si>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</si>
  <si>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</si>
  <si>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</si>
  <si>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</si>
  <si>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</si>
  <si>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</si>
  <si>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</si>
  <si>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</si>
  <si>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</si>
  <si>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</si>
  <si>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</si>
  <si>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</si>
  <si>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</si>
  <si>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</si>
  <si>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</si>
  <si>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</si>
  <si>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</si>
  <si>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</si>
  <si>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</si>
  <si>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</si>
  <si>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</si>
  <si>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</si>
  <si>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</si>
  <si>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</si>
  <si>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</si>
  <si>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</si>
  <si>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</si>
  <si>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</si>
  <si>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</si>
  <si>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</si>
  <si>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</si>
  <si>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</si>
  <si>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</si>
  <si>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</si>
  <si>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</si>
  <si>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</si>
  <si>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</si>
  <si>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</si>
  <si>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</si>
  <si>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</si>
  <si>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</si>
  <si>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</si>
  <si>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</si>
  <si>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</si>
  <si>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</si>
  <si>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</si>
  <si>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</si>
  <si>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</si>
  <si>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</si>
  <si>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</si>
  <si>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</si>
  <si>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</si>
  <si>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</si>
  <si>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</si>
  <si>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</si>
  <si>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</si>
  <si>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</si>
  <si>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</si>
  <si>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</si>
  <si>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</si>
  <si>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</si>
  <si>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</si>
  <si>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</si>
  <si>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Maharashtra</t>
  </si>
  <si>
    <t>Pune</t>
  </si>
  <si>
    <t>Chetana</t>
  </si>
  <si>
    <t>GENERAL</t>
  </si>
  <si>
    <t>HINDU</t>
  </si>
  <si>
    <t>&gt; 6 to 10 Years</t>
  </si>
  <si>
    <t>Open</t>
  </si>
  <si>
    <t>Loan Officer</t>
  </si>
  <si>
    <t>CSS</t>
  </si>
  <si>
    <t>Completed-Report Submitted</t>
  </si>
  <si>
    <t>Sangli</t>
  </si>
  <si>
    <t>MRGL0792</t>
  </si>
  <si>
    <t>Islampur</t>
  </si>
  <si>
    <t>Malawadi</t>
  </si>
  <si>
    <t>SF0094903</t>
  </si>
  <si>
    <t>Rohit Sanjay wale</t>
  </si>
  <si>
    <t>Ganesh</t>
  </si>
  <si>
    <t>SID951375622936</t>
  </si>
  <si>
    <t>SID951375565554</t>
  </si>
  <si>
    <t xml:space="preserve">Tractor Business &amp; Repair Work </t>
  </si>
  <si>
    <t>MANGAL BHAGAVAN SALUNKHE</t>
  </si>
  <si>
    <t>01-Apr-2024</t>
  </si>
  <si>
    <t>Mon</t>
  </si>
  <si>
    <t>6.02 Yrs</t>
  </si>
  <si>
    <t>06 Feb 2020</t>
  </si>
  <si>
    <t>06-May-2024</t>
  </si>
  <si>
    <t>Tent House</t>
  </si>
  <si>
    <t xml:space="preserve">MONIKA SAGAR SONVANE </t>
  </si>
  <si>
    <t>6.05 Yrs</t>
  </si>
  <si>
    <t>21 Jan 2020</t>
  </si>
  <si>
    <t>02-Feb-2026</t>
  </si>
  <si>
    <t>Umesh Halmare/SF0031505</t>
  </si>
  <si>
    <t>As per loan card borrower 356404332-MONIKA SAGAR SONVANE paid the instalment amount Rs 3840/- on dated 01 July 2024 to LO Manishkumar Jagannath Shinde/SF0073837 Rs 3840 but LO not posting the amount on concern LAN.</t>
  </si>
  <si>
    <t>As per loan card borrower 356386440-MANGAL BHAGWAN SALUNKE paid the instalment amount Rs 3840/- on dated 01 July 2024 to LO Manishkumar Jagannath Shinde/SF0073837 but LO not posting the amount on concern LAN.</t>
  </si>
  <si>
    <t>Manishkumar Jagannath Shinde</t>
  </si>
  <si>
    <t>AH Sachin Ganpati Tate/SF0098136</t>
  </si>
  <si>
    <t>Aniket Ajit Chiparge/SF0097792</t>
  </si>
  <si>
    <t>Absconding</t>
  </si>
  <si>
    <t>Two CSS complaints register with No 160878 and 160880 as borrower 356404332-MONIKA SAGAR SONVANE and 356386440-MANGAL BHAGWAN SALUNKE; During CSS verification identified that LO Manishkumar Jagannath Shinde/SF0073837 involve in both case as collection collected on dated 1 July 2024 with Rs 3840 from both borrower. So verified and submit the combine CSS report.</t>
  </si>
  <si>
    <t>No Action Taken</t>
  </si>
  <si>
    <t>SF0073837</t>
  </si>
  <si>
    <t>FN25-26-03679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</si>
</sst>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</font>
    <font>
      <sz val="9"/>
      <color rgb="FF000000"/>
      <name val="Tahoma"/>
      <family val="2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5" fontId="36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7" fillId="0" borderId="15" xfId="0" applyFont="1" applyBorder="1" applyAlignment="1">
      <alignment vertical="center" readingOrder="1"/>
    </xf>
    <xf numFmtId="172" fontId="37" fillId="0" borderId="15" xfId="0" applyNumberFormat="1" applyFont="1" applyBorder="1" applyAlignment="1">
      <alignment vertical="center" readingOrder="1"/>
    </xf>
    <xf numFmtId="172" fontId="37" fillId="0" borderId="15" xfId="0" applyNumberFormat="1" applyFont="1" applyBorder="1" applyAlignment="1">
      <alignment vertical="center" wrapText="1" readingOrder="1"/>
    </xf>
    <xf numFmtId="0" fontId="37" fillId="0" borderId="15" xfId="0" applyFont="1" applyBorder="1" applyAlignment="1">
      <alignment vertical="center" wrapText="1" readingOrder="1"/>
    </xf>
    <xf numFmtId="0" fontId="37" fillId="0" borderId="15" xfId="0" applyFont="1" applyBorder="1" applyAlignment="1">
      <alignment horizontal="center" vertical="center" wrapText="1" readingOrder="1"/>
    </xf>
    <xf numFmtId="0" fontId="38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32842\Downloads\IA%20Fraud%20Investigation%20Report%20MH%20Shevgaon%20Sep%202025.xlsx" TargetMode="External"/><Relationship Id="rId1" Type="http://schemas.openxmlformats.org/officeDocument/2006/relationships/externalLinkPath" Target="IA%20Fraud%20Investigation%20Report%20MH%20Shevgaon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D2" t="str">
            <v>Borrower Available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MRGL0792</v>
      </c>
      <c r="D5" s="64" t="str">
        <f>IF('Physical Cash at Safe'!D28="Yes", 'Physical Cash at Safe'!A4, 'Borrower Wise Details'!C5)</f>
        <v>Islampur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Maharashtra</v>
      </c>
      <c r="G5" s="61">
        <v>46055</v>
      </c>
      <c r="H5" s="62" t="s">
        <v>258</v>
      </c>
      <c r="I5" s="61">
        <v>46057</v>
      </c>
      <c r="J5" s="79" t="str">
        <f>IF('Physical Cash at Safe'!D28="Yes",'Physical Cash at Safe'!E28,IF('Borrower Wise Details'!D5&lt;&gt;"",'Borrower Wise Details'!D5,""))</f>
        <v>FN25-26-03679</v>
      </c>
      <c r="K5" s="90">
        <v>2</v>
      </c>
      <c r="L5" s="91">
        <v>7680</v>
      </c>
      <c r="M5" s="91">
        <v>0</v>
      </c>
      <c r="N5" s="91" t="s">
        <v>239</v>
      </c>
      <c r="O5" s="91" t="s">
        <v>285</v>
      </c>
      <c r="P5" s="91" t="s">
        <v>286</v>
      </c>
      <c r="Q5" s="91" t="s">
        <v>239</v>
      </c>
      <c r="R5" s="80" t="str">
        <f>IF('Physical Cash at Safe'!$D$28="Yes", 'Physical Cash at Safe'!$A$28, IF('Borrower Wise Details'!F5&lt;&gt;"", 'Borrower Wise Details'!F5, ""))</f>
        <v>Manishkumar Jagannath Shinde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SF0073837</v>
      </c>
      <c r="U5" s="84" t="s">
        <v>287</v>
      </c>
      <c r="V5" s="61">
        <v>45491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259</v>
      </c>
      <c r="Z5" s="61">
        <v>46062</v>
      </c>
      <c r="AA5" s="61">
        <v>46063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7680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7680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46071</v>
      </c>
      <c r="AH5" s="75" t="s">
        <v>288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MRGL0792</v>
      </c>
      <c r="C5" s="50" t="str">
        <f>IF('Fraud Investigation Report'!D5="", "", 'Fraud Investigation Report'!D5)</f>
        <v>Islampur</v>
      </c>
      <c r="D5" s="73" t="str">
        <f>IF(OR('Fraud Investigation Report'!R5="", 'Fraud Investigation Report'!R5=0), "", 'Fraud Investigation Report'!R5)</f>
        <v>Manishkumar Jagannath Shinde</v>
      </c>
      <c r="E5" s="73" t="str">
        <f>IF(OR('Fraud Investigation Report'!T5="", 'Fraud Investigation Report'!T5=0), "", 'Fraud Investigation Report'!T5)</f>
        <v>SF0073837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FN25-26-03679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7680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7680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7680</v>
      </c>
      <c r="Q5" s="49" t="s">
        <v>239</v>
      </c>
      <c r="R5" s="95" t="s">
        <v>289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B24" sqref="B24:E2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240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5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183</v>
      </c>
      <c r="B26" s="162"/>
      <c r="C26" s="162"/>
      <c r="D26" s="162"/>
      <c r="E26" s="16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" customHeight="1" x14ac:dyDescent="0.35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5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6" x14ac:dyDescent="0.35">
      <c r="A34" s="39" t="s">
        <v>214</v>
      </c>
      <c r="B34" s="38"/>
      <c r="C34" s="39" t="s">
        <v>215</v>
      </c>
      <c r="D34" s="154"/>
      <c r="E34" s="155"/>
    </row>
    <row r="35" spans="1:5" ht="26" x14ac:dyDescent="0.35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5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MRGL0792</v>
      </c>
      <c r="C5" s="60" t="str">
        <f>IF('Loan Outstanding Report'!$H$5="", "", 'Loan Outstanding Report'!$H$5)</f>
        <v>Islampur</v>
      </c>
      <c r="D5" s="133" t="s">
        <v>291</v>
      </c>
      <c r="E5" s="66">
        <v>46062</v>
      </c>
      <c r="F5" s="93" t="s">
        <v>284</v>
      </c>
      <c r="G5" s="49" t="s">
        <v>290</v>
      </c>
      <c r="H5" s="49" t="s">
        <v>257</v>
      </c>
      <c r="I5" s="49">
        <v>500926</v>
      </c>
      <c r="J5" s="49" t="s">
        <v>267</v>
      </c>
      <c r="K5" s="49" t="s">
        <v>270</v>
      </c>
      <c r="L5" s="11">
        <v>356386440</v>
      </c>
      <c r="M5" s="67" t="s">
        <v>271</v>
      </c>
      <c r="N5" s="49">
        <v>72000</v>
      </c>
      <c r="O5" s="49">
        <v>3840</v>
      </c>
      <c r="P5" s="67" t="s">
        <v>133</v>
      </c>
      <c r="Q5" s="89">
        <v>45474</v>
      </c>
      <c r="R5" s="49">
        <v>3840</v>
      </c>
      <c r="S5" s="49">
        <v>0</v>
      </c>
      <c r="T5" s="49">
        <v>0</v>
      </c>
      <c r="U5" s="68">
        <f t="shared" ref="U5:U69" si="0">IF(AND(ISBLANK(R5),ISBLANK(S5),ISBLANK(T5)),"",R5-(S5+T5))</f>
        <v>3840</v>
      </c>
      <c r="V5" s="42" t="s">
        <v>195</v>
      </c>
      <c r="W5" s="69" t="s">
        <v>283</v>
      </c>
    </row>
    <row r="6" spans="1:23" ht="30" customHeight="1" x14ac:dyDescent="0.3">
      <c r="A6" s="65">
        <v>2</v>
      </c>
      <c r="B6" s="60" t="str">
        <f>IF(J6&lt;&gt;"", $B$5, "")</f>
        <v>MRGL0792</v>
      </c>
      <c r="C6" s="50" t="str">
        <f>IF(J6&lt;&gt;"", $C$5, "")</f>
        <v>Islampur</v>
      </c>
      <c r="D6" s="50" t="str">
        <f>IF(J6&lt;&gt;"", $D$5, "")</f>
        <v>FN25-26-03679</v>
      </c>
      <c r="E6" s="66">
        <v>46062</v>
      </c>
      <c r="F6" s="50" t="str">
        <f>IF(J6&lt;&gt;"", $F$5, "")</f>
        <v>Manishkumar Jagannath Shinde</v>
      </c>
      <c r="G6" s="50" t="str">
        <f>IF(J6&lt;&gt;"", $G$5, "")</f>
        <v>SF0073837</v>
      </c>
      <c r="H6" s="50" t="str">
        <f>IF(J6&lt;&gt;"", $H$5, "")</f>
        <v>Loan Officer</v>
      </c>
      <c r="I6" s="49">
        <v>500926</v>
      </c>
      <c r="J6" s="49" t="s">
        <v>268</v>
      </c>
      <c r="K6" s="49" t="s">
        <v>277</v>
      </c>
      <c r="L6" s="11">
        <v>356404332</v>
      </c>
      <c r="M6" s="67" t="s">
        <v>271</v>
      </c>
      <c r="N6" s="49">
        <v>72000</v>
      </c>
      <c r="O6" s="49">
        <v>3840</v>
      </c>
      <c r="P6" s="67" t="s">
        <v>133</v>
      </c>
      <c r="Q6" s="67">
        <v>45474</v>
      </c>
      <c r="R6" s="49">
        <v>3840</v>
      </c>
      <c r="S6" s="49">
        <v>0</v>
      </c>
      <c r="T6" s="49">
        <v>0</v>
      </c>
      <c r="U6" s="68">
        <f t="shared" si="0"/>
        <v>3840</v>
      </c>
      <c r="V6" s="42" t="s">
        <v>195</v>
      </c>
      <c r="W6" s="69" t="s">
        <v>282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E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37" width="8.81640625" style="116" customWidth="1"/>
    <col min="38" max="38" width="11.6328125" style="116" bestFit="1" customWidth="1"/>
    <col min="39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3.81640625" style="121" bestFit="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>
        <v>46052</v>
      </c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>
        <v>46053</v>
      </c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9" x14ac:dyDescent="0.35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260</v>
      </c>
      <c r="F5" s="128" t="s">
        <v>260</v>
      </c>
      <c r="G5" s="128" t="s">
        <v>261</v>
      </c>
      <c r="H5" s="128" t="s">
        <v>262</v>
      </c>
      <c r="I5" s="128">
        <v>118272</v>
      </c>
      <c r="J5" s="128" t="s">
        <v>263</v>
      </c>
      <c r="K5" s="128">
        <v>118272</v>
      </c>
      <c r="L5" s="128" t="s">
        <v>264</v>
      </c>
      <c r="M5" s="128" t="s">
        <v>265</v>
      </c>
      <c r="N5" s="128">
        <v>200090</v>
      </c>
      <c r="O5" s="128">
        <v>500926</v>
      </c>
      <c r="P5" s="128">
        <v>265290</v>
      </c>
      <c r="Q5" s="128" t="s">
        <v>266</v>
      </c>
      <c r="R5" s="128" t="s">
        <v>252</v>
      </c>
      <c r="S5" s="128" t="s">
        <v>267</v>
      </c>
      <c r="T5" s="128" t="s">
        <v>267</v>
      </c>
      <c r="U5" s="128" t="s">
        <v>253</v>
      </c>
      <c r="V5" s="128" t="s">
        <v>254</v>
      </c>
      <c r="W5" s="128">
        <v>0</v>
      </c>
      <c r="X5" s="128" t="s">
        <v>269</v>
      </c>
      <c r="Y5" s="128">
        <v>356386440</v>
      </c>
      <c r="Z5" s="128" t="s">
        <v>270</v>
      </c>
      <c r="AA5" s="128" t="s">
        <v>271</v>
      </c>
      <c r="AB5" s="129">
        <v>72000</v>
      </c>
      <c r="AC5" s="128" t="s">
        <v>272</v>
      </c>
      <c r="AD5" s="128">
        <v>24</v>
      </c>
      <c r="AE5" s="128">
        <v>3</v>
      </c>
      <c r="AF5" s="128" t="s">
        <v>273</v>
      </c>
      <c r="AG5" s="128" t="s">
        <v>274</v>
      </c>
      <c r="AH5" s="128" t="s">
        <v>255</v>
      </c>
      <c r="AI5" s="128" t="s">
        <v>275</v>
      </c>
      <c r="AJ5" s="129">
        <v>3840</v>
      </c>
      <c r="AK5" s="129">
        <v>3840</v>
      </c>
      <c r="AL5" s="128" t="s">
        <v>280</v>
      </c>
      <c r="AM5" s="129">
        <v>60599.69</v>
      </c>
      <c r="AN5" s="129">
        <v>20040.310000000001</v>
      </c>
      <c r="AO5" s="129">
        <v>80640</v>
      </c>
      <c r="AP5" s="129">
        <v>11400.31</v>
      </c>
      <c r="AQ5" s="129">
        <v>466.69</v>
      </c>
      <c r="AR5" s="129">
        <v>11867</v>
      </c>
      <c r="AS5" s="129">
        <v>3621.36</v>
      </c>
      <c r="AT5" s="129">
        <v>218.64</v>
      </c>
      <c r="AU5" s="129">
        <v>3840</v>
      </c>
      <c r="AV5" s="131">
        <v>22</v>
      </c>
      <c r="AW5" s="131"/>
      <c r="AX5" s="131"/>
      <c r="AY5" s="131"/>
      <c r="AZ5" s="131"/>
      <c r="BA5" s="131"/>
      <c r="BB5" s="131" t="s">
        <v>256</v>
      </c>
      <c r="BC5" s="95"/>
      <c r="BD5" s="95"/>
      <c r="BE5" s="130">
        <v>0</v>
      </c>
      <c r="BF5" s="131" t="s">
        <v>267</v>
      </c>
      <c r="BG5" s="132">
        <v>9890551242</v>
      </c>
      <c r="BH5" s="97" t="s">
        <v>281</v>
      </c>
      <c r="BI5" s="95" t="s">
        <v>106</v>
      </c>
      <c r="BJ5" s="97">
        <v>46062</v>
      </c>
      <c r="BK5" s="95"/>
      <c r="BL5" s="95"/>
      <c r="BM5" s="98" t="s">
        <v>114</v>
      </c>
      <c r="BN5" s="99" t="s">
        <v>193</v>
      </c>
      <c r="BO5" s="95" t="s">
        <v>237</v>
      </c>
      <c r="BP5" s="122">
        <v>3840</v>
      </c>
      <c r="BQ5" s="42" t="s">
        <v>195</v>
      </c>
      <c r="BR5" s="127" t="s">
        <v>283</v>
      </c>
    </row>
    <row r="6" spans="1:70" ht="39" x14ac:dyDescent="0.35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260</v>
      </c>
      <c r="F6" s="128" t="s">
        <v>260</v>
      </c>
      <c r="G6" s="128" t="s">
        <v>261</v>
      </c>
      <c r="H6" s="128" t="s">
        <v>262</v>
      </c>
      <c r="I6" s="128">
        <v>118272</v>
      </c>
      <c r="J6" s="128" t="s">
        <v>263</v>
      </c>
      <c r="K6" s="128">
        <v>118272</v>
      </c>
      <c r="L6" s="128" t="s">
        <v>264</v>
      </c>
      <c r="M6" s="128" t="s">
        <v>265</v>
      </c>
      <c r="N6" s="128">
        <v>200090</v>
      </c>
      <c r="O6" s="128">
        <v>500926</v>
      </c>
      <c r="P6" s="128">
        <v>265290</v>
      </c>
      <c r="Q6" s="128" t="s">
        <v>266</v>
      </c>
      <c r="R6" s="128" t="s">
        <v>252</v>
      </c>
      <c r="S6" s="128" t="s">
        <v>268</v>
      </c>
      <c r="T6" s="128" t="s">
        <v>268</v>
      </c>
      <c r="U6" s="128" t="s">
        <v>253</v>
      </c>
      <c r="V6" s="128" t="s">
        <v>254</v>
      </c>
      <c r="W6" s="128">
        <v>0</v>
      </c>
      <c r="X6" s="128" t="s">
        <v>276</v>
      </c>
      <c r="Y6" s="128">
        <v>356404332</v>
      </c>
      <c r="Z6" s="128" t="s">
        <v>277</v>
      </c>
      <c r="AA6" s="128" t="s">
        <v>271</v>
      </c>
      <c r="AB6" s="129">
        <v>72000</v>
      </c>
      <c r="AC6" s="128" t="s">
        <v>272</v>
      </c>
      <c r="AD6" s="128">
        <v>24</v>
      </c>
      <c r="AE6" s="128">
        <v>3</v>
      </c>
      <c r="AF6" s="128" t="s">
        <v>278</v>
      </c>
      <c r="AG6" s="128" t="s">
        <v>279</v>
      </c>
      <c r="AH6" s="128" t="s">
        <v>255</v>
      </c>
      <c r="AI6" s="128" t="s">
        <v>275</v>
      </c>
      <c r="AJ6" s="129">
        <v>3840</v>
      </c>
      <c r="AK6" s="129">
        <v>3840</v>
      </c>
      <c r="AL6" s="128" t="s">
        <v>280</v>
      </c>
      <c r="AM6" s="129">
        <v>60599.69</v>
      </c>
      <c r="AN6" s="129">
        <v>20040.310000000001</v>
      </c>
      <c r="AO6" s="129">
        <v>80640</v>
      </c>
      <c r="AP6" s="129">
        <v>11400.31</v>
      </c>
      <c r="AQ6" s="129">
        <v>466.69</v>
      </c>
      <c r="AR6" s="129">
        <v>11867</v>
      </c>
      <c r="AS6" s="129">
        <v>3621.36</v>
      </c>
      <c r="AT6" s="129">
        <v>218.64</v>
      </c>
      <c r="AU6" s="129">
        <v>3840</v>
      </c>
      <c r="AV6" s="131">
        <v>22</v>
      </c>
      <c r="AW6" s="131"/>
      <c r="AX6" s="131"/>
      <c r="AY6" s="131"/>
      <c r="AZ6" s="131"/>
      <c r="BA6" s="131"/>
      <c r="BB6" s="131" t="s">
        <v>256</v>
      </c>
      <c r="BC6" s="95"/>
      <c r="BD6" s="95"/>
      <c r="BE6" s="130">
        <v>0</v>
      </c>
      <c r="BF6" s="131" t="s">
        <v>268</v>
      </c>
      <c r="BG6" s="132">
        <v>8767264336</v>
      </c>
      <c r="BH6" s="97" t="s">
        <v>281</v>
      </c>
      <c r="BI6" s="95" t="s">
        <v>106</v>
      </c>
      <c r="BJ6" s="97">
        <v>46062</v>
      </c>
      <c r="BK6" s="95"/>
      <c r="BL6" s="95"/>
      <c r="BM6" s="98" t="s">
        <v>114</v>
      </c>
      <c r="BN6" s="99" t="s">
        <v>193</v>
      </c>
      <c r="BO6" s="95" t="s">
        <v>237</v>
      </c>
      <c r="BP6" s="122">
        <v>3840</v>
      </c>
      <c r="BQ6" s="42" t="s">
        <v>195</v>
      </c>
      <c r="BR6" s="127" t="s">
        <v>282</v>
      </c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2"/>
      <c r="BQ7" s="42"/>
      <c r="BR7" s="96"/>
    </row>
    <row r="8" spans="1:70" ht="30" customHeight="1" x14ac:dyDescent="0.35">
      <c r="A8" s="95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5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2"/>
      <c r="BQ8" s="42"/>
      <c r="BR8" s="96"/>
    </row>
    <row r="9" spans="1:70" ht="30" customHeight="1" x14ac:dyDescent="0.35">
      <c r="A9" s="95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2"/>
      <c r="BQ9" s="42"/>
      <c r="BR9" s="96"/>
    </row>
    <row r="10" spans="1:70" ht="30" customHeight="1" x14ac:dyDescent="0.35">
      <c r="A10" s="95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2"/>
      <c r="BQ10" s="42"/>
      <c r="BR10" s="96"/>
    </row>
    <row r="11" spans="1:70" ht="30" customHeight="1" x14ac:dyDescent="0.35">
      <c r="A11" s="95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2"/>
      <c r="BQ11" s="42"/>
      <c r="BR11" s="96"/>
    </row>
    <row r="12" spans="1:70" ht="30" customHeight="1" x14ac:dyDescent="0.35">
      <c r="A12" s="95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2"/>
      <c r="BQ12" s="42"/>
      <c r="BR12" s="96"/>
    </row>
    <row r="13" spans="1:70" ht="30" customHeight="1" x14ac:dyDescent="0.35">
      <c r="A13" s="95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2"/>
      <c r="BQ13" s="42"/>
      <c r="BR13" s="96"/>
    </row>
    <row r="14" spans="1:70" ht="30" customHeight="1" x14ac:dyDescent="0.35">
      <c r="A14" s="95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2"/>
      <c r="BQ14" s="42"/>
      <c r="BR14" s="96"/>
    </row>
    <row r="15" spans="1:70" ht="30" customHeight="1" x14ac:dyDescent="0.35">
      <c r="A15" s="95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139</v>
      </c>
      <c r="BI15" s="95"/>
      <c r="BJ15" s="122"/>
      <c r="BK15" s="95"/>
      <c r="BL15" s="95"/>
      <c r="BM15" s="98"/>
      <c r="BN15" s="99"/>
      <c r="BO15" s="122"/>
      <c r="BP15" s="122"/>
      <c r="BQ15" s="42"/>
      <c r="BR15" s="96"/>
    </row>
    <row r="16" spans="1:70" ht="30" customHeight="1" x14ac:dyDescent="0.35">
      <c r="A16" s="95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139</v>
      </c>
      <c r="BI16" s="95"/>
      <c r="BJ16" s="122"/>
      <c r="BK16" s="95"/>
      <c r="BL16" s="95"/>
      <c r="BM16" s="98"/>
      <c r="BN16" s="99"/>
      <c r="BO16" s="122"/>
      <c r="BP16" s="122"/>
      <c r="BQ16" s="42"/>
      <c r="BR16" s="96"/>
    </row>
    <row r="17" spans="1:70" ht="30" customHeight="1" x14ac:dyDescent="0.35">
      <c r="A17" s="95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139</v>
      </c>
      <c r="BI17" s="95"/>
      <c r="BJ17" s="122"/>
      <c r="BK17" s="95"/>
      <c r="BL17" s="95"/>
      <c r="BM17" s="98"/>
      <c r="BN17" s="99"/>
      <c r="BO17" s="122"/>
      <c r="BP17" s="122"/>
      <c r="BQ17" s="42"/>
      <c r="BR17" s="96"/>
    </row>
    <row r="18" spans="1:70" ht="30" customHeight="1" x14ac:dyDescent="0.35">
      <c r="A18" s="95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139</v>
      </c>
      <c r="BI18" s="95"/>
      <c r="BJ18" s="122"/>
      <c r="BK18" s="95"/>
      <c r="BL18" s="95"/>
      <c r="BM18" s="98"/>
      <c r="BN18" s="99"/>
      <c r="BO18" s="122"/>
      <c r="BP18" s="122"/>
      <c r="BQ18" s="42"/>
      <c r="BR18" s="96"/>
    </row>
    <row r="19" spans="1:70" ht="30" customHeight="1" x14ac:dyDescent="0.35">
      <c r="A19" s="95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139</v>
      </c>
      <c r="BI19" s="95"/>
      <c r="BJ19" s="122"/>
      <c r="BK19" s="95"/>
      <c r="BL19" s="95"/>
      <c r="BM19" s="98"/>
      <c r="BN19" s="99"/>
      <c r="BO19" s="122"/>
      <c r="BP19" s="122"/>
      <c r="BQ19" s="42"/>
      <c r="BR19" s="96"/>
    </row>
    <row r="20" spans="1:70" ht="30" customHeight="1" x14ac:dyDescent="0.35">
      <c r="A20" s="95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139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t="30" customHeight="1" x14ac:dyDescent="0.35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139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customHeight="1" x14ac:dyDescent="0.35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139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customHeight="1" x14ac:dyDescent="0.35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139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customHeight="1" x14ac:dyDescent="0.35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139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customHeight="1" x14ac:dyDescent="0.35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139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customHeight="1" x14ac:dyDescent="0.35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139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customHeight="1" x14ac:dyDescent="0.35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139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customHeight="1" x14ac:dyDescent="0.35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139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customHeight="1" x14ac:dyDescent="0.35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139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customHeight="1" x14ac:dyDescent="0.35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139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customHeight="1" x14ac:dyDescent="0.35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139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customHeight="1" x14ac:dyDescent="0.35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139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customHeight="1" x14ac:dyDescent="0.35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139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customHeight="1" x14ac:dyDescent="0.35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139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customHeight="1" x14ac:dyDescent="0.35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139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customHeight="1" x14ac:dyDescent="0.35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139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customHeight="1" x14ac:dyDescent="0.35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139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customHeight="1" x14ac:dyDescent="0.35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139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customHeight="1" x14ac:dyDescent="0.35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139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customHeight="1" x14ac:dyDescent="0.35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139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customHeight="1" x14ac:dyDescent="0.35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139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customHeight="1" x14ac:dyDescent="0.35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139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customHeight="1" x14ac:dyDescent="0.35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139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customHeight="1" x14ac:dyDescent="0.35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139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customHeight="1" x14ac:dyDescent="0.35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139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customHeight="1" x14ac:dyDescent="0.35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139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customHeight="1" x14ac:dyDescent="0.35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139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customHeight="1" x14ac:dyDescent="0.35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139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customHeight="1" x14ac:dyDescent="0.35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139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customHeight="1" x14ac:dyDescent="0.35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139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customHeight="1" x14ac:dyDescent="0.35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139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customHeight="1" x14ac:dyDescent="0.35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139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customHeight="1" x14ac:dyDescent="0.35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139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customHeight="1" x14ac:dyDescent="0.35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139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customHeight="1" x14ac:dyDescent="0.35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139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customHeight="1" x14ac:dyDescent="0.35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139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customHeight="1" x14ac:dyDescent="0.35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139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customHeight="1" x14ac:dyDescent="0.35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139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customHeight="1" x14ac:dyDescent="0.35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139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customHeight="1" x14ac:dyDescent="0.35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139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customHeight="1" x14ac:dyDescent="0.35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139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customHeight="1" x14ac:dyDescent="0.35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139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customHeight="1" x14ac:dyDescent="0.35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139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customHeight="1" x14ac:dyDescent="0.35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139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customHeight="1" x14ac:dyDescent="0.35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139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customHeight="1" x14ac:dyDescent="0.35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139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139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customHeight="1" x14ac:dyDescent="0.35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139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customHeight="1" x14ac:dyDescent="0.35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139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customHeight="1" x14ac:dyDescent="0.35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139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customHeight="1" x14ac:dyDescent="0.35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139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customHeight="1" x14ac:dyDescent="0.35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139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customHeight="1" x14ac:dyDescent="0.35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139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customHeight="1" x14ac:dyDescent="0.35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139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customHeight="1" x14ac:dyDescent="0.35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139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customHeight="1" x14ac:dyDescent="0.35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139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customHeight="1" x14ac:dyDescent="0.35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139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customHeight="1" x14ac:dyDescent="0.35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139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customHeight="1" x14ac:dyDescent="0.35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139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customHeight="1" x14ac:dyDescent="0.35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139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customHeight="1" x14ac:dyDescent="0.35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139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customHeight="1" x14ac:dyDescent="0.35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139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customHeight="1" x14ac:dyDescent="0.35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139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customHeight="1" x14ac:dyDescent="0.35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139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customHeight="1" x14ac:dyDescent="0.35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139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customHeight="1" x14ac:dyDescent="0.35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139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customHeight="1" x14ac:dyDescent="0.35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139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customHeight="1" x14ac:dyDescent="0.35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139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customHeight="1" x14ac:dyDescent="0.35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139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customHeight="1" x14ac:dyDescent="0.35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139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customHeight="1" x14ac:dyDescent="0.35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139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customHeight="1" x14ac:dyDescent="0.35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139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customHeight="1" x14ac:dyDescent="0.35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139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customHeight="1" x14ac:dyDescent="0.35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139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customHeight="1" x14ac:dyDescent="0.35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139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customHeight="1" x14ac:dyDescent="0.35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139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customHeight="1" x14ac:dyDescent="0.35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139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customHeight="1" x14ac:dyDescent="0.35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139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customHeight="1" x14ac:dyDescent="0.35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139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customHeight="1" x14ac:dyDescent="0.35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customHeight="1" x14ac:dyDescent="0.35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customHeight="1" x14ac:dyDescent="0.35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customHeight="1" x14ac:dyDescent="0.35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customHeight="1" x14ac:dyDescent="0.35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customHeight="1" x14ac:dyDescent="0.35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customHeight="1" x14ac:dyDescent="0.35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customHeight="1" x14ac:dyDescent="0.35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customHeight="1" x14ac:dyDescent="0.35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customHeight="1" x14ac:dyDescent="0.35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customHeight="1" x14ac:dyDescent="0.35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customHeight="1" x14ac:dyDescent="0.35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customHeight="1" x14ac:dyDescent="0.35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customHeight="1" x14ac:dyDescent="0.35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customHeight="1" x14ac:dyDescent="0.35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customHeight="1" x14ac:dyDescent="0.35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customHeight="1" x14ac:dyDescent="0.35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customHeight="1" x14ac:dyDescent="0.35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customHeight="1" x14ac:dyDescent="0.35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customHeight="1" x14ac:dyDescent="0.35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customHeight="1" x14ac:dyDescent="0.35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customHeight="1" x14ac:dyDescent="0.35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customHeight="1" x14ac:dyDescent="0.35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customHeight="1" x14ac:dyDescent="0.35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customHeight="1" x14ac:dyDescent="0.35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customHeight="1" x14ac:dyDescent="0.35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customHeight="1" x14ac:dyDescent="0.35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customHeight="1" x14ac:dyDescent="0.35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customHeight="1" x14ac:dyDescent="0.35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customHeight="1" x14ac:dyDescent="0.35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customHeight="1" x14ac:dyDescent="0.35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customHeight="1" x14ac:dyDescent="0.35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customHeight="1" x14ac:dyDescent="0.35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customHeight="1" x14ac:dyDescent="0.35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customHeight="1" x14ac:dyDescent="0.35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customHeight="1" x14ac:dyDescent="0.35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customHeight="1" x14ac:dyDescent="0.35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customHeight="1" x14ac:dyDescent="0.35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customHeight="1" x14ac:dyDescent="0.35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customHeight="1" x14ac:dyDescent="0.35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customHeight="1" x14ac:dyDescent="0.35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customHeight="1" x14ac:dyDescent="0.35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customHeight="1" x14ac:dyDescent="0.35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customHeight="1" x14ac:dyDescent="0.35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customHeight="1" x14ac:dyDescent="0.35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customHeight="1" x14ac:dyDescent="0.35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customHeight="1" x14ac:dyDescent="0.35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customHeight="1" x14ac:dyDescent="0.35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customHeight="1" x14ac:dyDescent="0.35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customHeight="1" x14ac:dyDescent="0.35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customHeight="1" x14ac:dyDescent="0.35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customHeight="1" x14ac:dyDescent="0.35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customHeight="1" x14ac:dyDescent="0.35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customHeight="1" x14ac:dyDescent="0.35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customHeight="1" x14ac:dyDescent="0.35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customHeight="1" x14ac:dyDescent="0.35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customHeight="1" x14ac:dyDescent="0.35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customHeight="1" x14ac:dyDescent="0.35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customHeight="1" x14ac:dyDescent="0.35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customHeight="1" x14ac:dyDescent="0.35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customHeight="1" x14ac:dyDescent="0.35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customHeight="1" x14ac:dyDescent="0.35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customHeight="1" x14ac:dyDescent="0.35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customHeight="1" x14ac:dyDescent="0.35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customHeight="1" x14ac:dyDescent="0.35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customHeight="1" x14ac:dyDescent="0.35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customHeight="1" x14ac:dyDescent="0.35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customHeight="1" x14ac:dyDescent="0.35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customHeight="1" x14ac:dyDescent="0.35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customHeight="1" x14ac:dyDescent="0.35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customHeight="1" x14ac:dyDescent="0.35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customHeight="1" x14ac:dyDescent="0.35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customHeight="1" x14ac:dyDescent="0.35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customHeight="1" x14ac:dyDescent="0.35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customHeight="1" x14ac:dyDescent="0.35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customHeight="1" x14ac:dyDescent="0.35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customHeight="1" x14ac:dyDescent="0.35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customHeight="1" x14ac:dyDescent="0.35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customHeight="1" x14ac:dyDescent="0.35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customHeight="1" x14ac:dyDescent="0.35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customHeight="1" x14ac:dyDescent="0.35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customHeight="1" x14ac:dyDescent="0.35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customHeight="1" x14ac:dyDescent="0.35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customHeight="1" x14ac:dyDescent="0.35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customHeight="1" x14ac:dyDescent="0.35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customHeight="1" x14ac:dyDescent="0.35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customHeight="1" x14ac:dyDescent="0.35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customHeight="1" x14ac:dyDescent="0.35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customHeight="1" x14ac:dyDescent="0.35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customHeight="1" x14ac:dyDescent="0.35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customHeight="1" x14ac:dyDescent="0.35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customHeight="1" x14ac:dyDescent="0.35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customHeight="1" x14ac:dyDescent="0.35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customHeight="1" x14ac:dyDescent="0.35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customHeight="1" x14ac:dyDescent="0.35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customHeight="1" x14ac:dyDescent="0.35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customHeight="1" x14ac:dyDescent="0.35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customHeight="1" x14ac:dyDescent="0.35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customHeight="1" x14ac:dyDescent="0.35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customHeight="1" x14ac:dyDescent="0.35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customHeight="1" x14ac:dyDescent="0.35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customHeight="1" x14ac:dyDescent="0.35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customHeight="1" x14ac:dyDescent="0.35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customHeight="1" x14ac:dyDescent="0.35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customHeight="1" x14ac:dyDescent="0.35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customHeight="1" x14ac:dyDescent="0.35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customHeight="1" x14ac:dyDescent="0.35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customHeight="1" x14ac:dyDescent="0.35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customHeight="1" x14ac:dyDescent="0.35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customHeight="1" x14ac:dyDescent="0.35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customHeight="1" x14ac:dyDescent="0.35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customHeight="1" x14ac:dyDescent="0.35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customHeight="1" x14ac:dyDescent="0.35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customHeight="1" x14ac:dyDescent="0.35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customHeight="1" x14ac:dyDescent="0.35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customHeight="1" x14ac:dyDescent="0.35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customHeight="1" x14ac:dyDescent="0.35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customHeight="1" x14ac:dyDescent="0.35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customHeight="1" x14ac:dyDescent="0.35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customHeight="1" x14ac:dyDescent="0.35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customHeight="1" x14ac:dyDescent="0.35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customHeight="1" x14ac:dyDescent="0.35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customHeight="1" x14ac:dyDescent="0.35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customHeight="1" x14ac:dyDescent="0.35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customHeight="1" x14ac:dyDescent="0.35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customHeight="1" x14ac:dyDescent="0.35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customHeight="1" x14ac:dyDescent="0.35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customHeight="1" x14ac:dyDescent="0.35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customHeight="1" x14ac:dyDescent="0.35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customHeight="1" x14ac:dyDescent="0.35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customHeight="1" x14ac:dyDescent="0.35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customHeight="1" x14ac:dyDescent="0.35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customHeight="1" x14ac:dyDescent="0.35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customHeight="1" x14ac:dyDescent="0.35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customHeight="1" x14ac:dyDescent="0.35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customHeight="1" x14ac:dyDescent="0.35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customHeight="1" x14ac:dyDescent="0.35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customHeight="1" x14ac:dyDescent="0.35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customHeight="1" x14ac:dyDescent="0.35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customHeight="1" x14ac:dyDescent="0.35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customHeight="1" x14ac:dyDescent="0.35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customHeight="1" x14ac:dyDescent="0.35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customHeight="1" x14ac:dyDescent="0.35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customHeight="1" x14ac:dyDescent="0.35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customHeight="1" x14ac:dyDescent="0.35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customHeight="1" x14ac:dyDescent="0.35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customHeight="1" x14ac:dyDescent="0.35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customHeight="1" x14ac:dyDescent="0.35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customHeight="1" x14ac:dyDescent="0.35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customHeight="1" x14ac:dyDescent="0.35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customHeight="1" x14ac:dyDescent="0.35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customHeight="1" x14ac:dyDescent="0.35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customHeight="1" x14ac:dyDescent="0.35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customHeight="1" x14ac:dyDescent="0.35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customHeight="1" x14ac:dyDescent="0.35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customHeight="1" x14ac:dyDescent="0.35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customHeight="1" x14ac:dyDescent="0.35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customHeight="1" x14ac:dyDescent="0.35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customHeight="1" x14ac:dyDescent="0.35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customHeight="1" x14ac:dyDescent="0.35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customHeight="1" x14ac:dyDescent="0.35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customHeight="1" x14ac:dyDescent="0.35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customHeight="1" x14ac:dyDescent="0.35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customHeight="1" x14ac:dyDescent="0.35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customHeight="1" x14ac:dyDescent="0.35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customHeight="1" x14ac:dyDescent="0.35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customHeight="1" x14ac:dyDescent="0.35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customHeight="1" x14ac:dyDescent="0.35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customHeight="1" x14ac:dyDescent="0.35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customHeight="1" x14ac:dyDescent="0.35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customHeight="1" x14ac:dyDescent="0.35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customHeight="1" x14ac:dyDescent="0.35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customHeight="1" x14ac:dyDescent="0.35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customHeight="1" x14ac:dyDescent="0.35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customHeight="1" x14ac:dyDescent="0.35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customHeight="1" x14ac:dyDescent="0.35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customHeight="1" x14ac:dyDescent="0.35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customHeight="1" x14ac:dyDescent="0.35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customHeight="1" x14ac:dyDescent="0.35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customHeight="1" x14ac:dyDescent="0.35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customHeight="1" x14ac:dyDescent="0.35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customHeight="1" x14ac:dyDescent="0.35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customHeight="1" x14ac:dyDescent="0.35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customHeight="1" x14ac:dyDescent="0.35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customHeight="1" x14ac:dyDescent="0.35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customHeight="1" x14ac:dyDescent="0.35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customHeight="1" x14ac:dyDescent="0.35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customHeight="1" x14ac:dyDescent="0.35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customHeight="1" x14ac:dyDescent="0.35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customHeight="1" x14ac:dyDescent="0.35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customHeight="1" x14ac:dyDescent="0.35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customHeight="1" x14ac:dyDescent="0.35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customHeight="1" x14ac:dyDescent="0.35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customHeight="1" x14ac:dyDescent="0.35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customHeight="1" x14ac:dyDescent="0.35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customHeight="1" x14ac:dyDescent="0.35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customHeight="1" x14ac:dyDescent="0.35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customHeight="1" x14ac:dyDescent="0.35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customHeight="1" x14ac:dyDescent="0.35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customHeight="1" x14ac:dyDescent="0.35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customHeight="1" x14ac:dyDescent="0.35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customHeight="1" x14ac:dyDescent="0.35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customHeight="1" x14ac:dyDescent="0.35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7">
    <dataValidation type="custom" allowBlank="1" showInputMessage="1" showErrorMessage="1" error="Enter Valid Mobile Number_x000a_" sqref="BG6:BG103 BF6" xr:uid="{B5D95952-A3E6-45EA-872D-35864CCA7C6C}">
      <formula1>AND(ISNUMBER(BF6),LEN(BF6)=10,NOT(ISERROR(VALUE(BF6))))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7:BQ6004" xr:uid="{AD89D975-A2E9-487F-8C1A-14FA58EF845E}">
      <formula1>IF(AND($BI7=vv, $BL7=A), IF($BN7=AE, LDC, IF($BN7=NL, MBW)), IF(OR(AND($BI7=vv, $BL7=B), $BI7=tcs, AND($BI7=vv, $BL7=DD), AND($BI7=vv, $BL7=EE), AND($BI7=vv, $BL7=FF)), IF($BN7=AE, AOE, IF($BN7=NL,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Q5:BQ6" xr:uid="{BECBC67F-4AF4-4254-890F-FADD37920827}">
      <formula1>IF(AND($BI5=vv, $BL5=shevgaon),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2026-02-18T05:15:40Z</dcterms:modified>
</cp:coreProperties>
</file>