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6" documentId="8_{07A04400-9A2F-43B3-94CB-117910CD45CE}" xr6:coauthVersionLast="47" xr6:coauthVersionMax="47" xr10:uidLastSave="{653B6B9E-A0E6-4C95-A186-DE16FEC28DD8}"/>
  <bookViews>
    <workbookView xWindow="-108" yWindow="-108" windowWidth="23256" windowHeight="12456" tabRatio="79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3" l="1"/>
  <c r="B13" i="23"/>
  <c r="B14" i="23"/>
  <c r="B15" i="23"/>
  <c r="B16" i="23"/>
  <c r="B11" i="23"/>
  <c r="AA5" i="7"/>
  <c r="P5" i="24"/>
  <c r="R5" i="24" s="1"/>
  <c r="E19" i="23" l="1"/>
  <c r="E18" i="23"/>
  <c r="E17" i="23"/>
  <c r="E16" i="23"/>
  <c r="E15" i="23"/>
  <c r="E14" i="23"/>
  <c r="E13" i="23"/>
  <c r="E12" i="23"/>
  <c r="E11" i="23"/>
  <c r="E10" i="23"/>
  <c r="C10" i="23"/>
  <c r="C17" i="23"/>
  <c r="C19" i="23" s="1"/>
  <c r="C23" i="23" s="1"/>
</calcChain>
</file>

<file path=xl/sharedStrings.xml><?xml version="1.0" encoding="utf-8"?>
<sst xmlns="http://schemas.openxmlformats.org/spreadsheetml/2006/main" count="258" uniqueCount="220">
  <si>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</si>
  <si>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</si>
  <si>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</si>
  <si>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</si>
  <si>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</si>
  <si>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</si>
  <si>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</si>
  <si>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</si>
  <si>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</si>
  <si>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</si>
  <si>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</si>
  <si>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</si>
  <si>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</si>
  <si>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</si>
  <si>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</si>
  <si>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</si>
  <si>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</si>
  <si>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</si>
  <si>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</si>
  <si>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</si>
  <si>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</si>
  <si>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</si>
  <si>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</si>
  <si>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</si>
  <si>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</si>
  <si>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</si>
  <si>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</si>
  <si>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</si>
  <si>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</si>
  <si>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</si>
  <si>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</si>
  <si>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</si>
  <si>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</si>
  <si>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</si>
  <si>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</si>
  <si>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</si>
  <si>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</si>
  <si>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</si>
  <si>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</si>
  <si>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</si>
  <si>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</si>
  <si>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</si>
  <si>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</si>
  <si>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</si>
  <si>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</si>
  <si>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</si>
  <si>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</si>
  <si>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</si>
  <si>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</si>
  <si>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</si>
  <si>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</si>
  <si>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</si>
  <si>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</si>
  <si>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</si>
  <si>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</si>
  <si>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</si>
  <si>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</si>
  <si>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</si>
  <si>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</si>
  <si>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</si>
  <si>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</si>
  <si>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</si>
  <si>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</si>
  <si>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</si>
  <si>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</si>
  <si>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</si>
  <si>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</si>
  <si>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</si>
  <si>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</si>
  <si>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</si>
  <si>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</si>
  <si>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</si>
  <si>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</si>
  <si>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</si>
  <si>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</si>
  <si>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</si>
  <si>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</si>
  <si>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</si>
  <si>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</si>
  <si>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</si>
  <si>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</si>
  <si>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</si>
  <si>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</si>
  <si>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</si>
  <si>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</si>
  <si>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</si>
  <si>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</si>
  <si>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</si>
  <si>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</si>
  <si>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</si>
  <si>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</si>
  <si>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</si>
  <si>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</si>
  <si>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</si>
  <si>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</si>
  <si>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</si>
  <si>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</si>
  <si>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</si>
  <si>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</si>
  <si>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</si>
  <si>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</si>
  <si>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</si>
  <si>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</si>
  <si>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</si>
  <si>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</si>
  <si>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</si>
  <si>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</si>
  <si>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</si>
  <si>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</si>
  <si>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</si>
  <si>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</si>
  <si>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</si>
  <si>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</si>
  <si>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</si>
  <si>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</si>
  <si>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</si>
  <si>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</si>
  <si>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</si>
  <si>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</si>
  <si>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</si>
  <si>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</si>
  <si>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</si>
  <si>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</si>
  <si>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</si>
  <si>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</si>
  <si>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</si>
  <si>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</si>
  <si>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</si>
  <si>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</si>
  <si>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</si>
  <si>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</si>
  <si>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</si>
  <si>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</si>
  <si>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</si>
  <si>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</si>
  <si>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</si>
  <si>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</si>
  <si>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</si>
  <si>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</si>
  <si>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</si>
  <si>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</si>
  <si>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</si>
  <si>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</si>
  <si>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</si>
  <si>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</si>
  <si>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</si>
  <si>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</si>
  <si>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</si>
  <si>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</si>
  <si>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</si>
  <si>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</si>
  <si>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</si>
  <si>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</si>
  <si>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</si>
  <si>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</si>
  <si>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</si>
  <si>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</si>
  <si>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</si>
  <si>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</si>
  <si>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</si>
  <si>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</si>
  <si>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</si>
  <si>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</si>
  <si>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</si>
  <si>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Misappropriated Amount in Rs.</t>
  </si>
  <si>
    <t>North</t>
  </si>
  <si>
    <t>Rajasthan</t>
  </si>
  <si>
    <t>Available</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</si>
  <si>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</si>
  <si>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</si>
  <si>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</si>
  <si>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</si>
  <si>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</si>
  <si>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</si>
  <si>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</si>
  <si>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</si>
  <si>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</si>
  <si>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</si>
  <si>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</si>
  <si>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</si>
  <si>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</si>
  <si>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</si>
  <si>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</si>
  <si>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</si>
  <si>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</si>
  <si>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</si>
  <si>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</si>
  <si>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</si>
  <si>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Q1 25-26</t>
  </si>
  <si>
    <r>
      <t>Multiple Complaints
 (</t>
    </r>
    <r>
      <rPr>
        <b/>
        <sz val="10"/>
        <color rgb="FFFF0000"/>
        <rFont val="Calibri"/>
        <family val="2"/>
        <scheme val="minor"/>
      </rPr>
      <t>If more than one</t>
    </r>
    <r>
      <rPr>
        <b/>
        <sz val="10"/>
        <rFont val="Calibri"/>
        <family val="2"/>
        <scheme val="minor"/>
      </rPr>
      <t>)
(Exp: Collection/Preclosure Misappropriation)</t>
    </r>
  </si>
  <si>
    <t>Absconding</t>
  </si>
  <si>
    <t>Completed-Report Submitted</t>
  </si>
  <si>
    <t>FIR Not Filled</t>
  </si>
  <si>
    <t>Malpura</t>
  </si>
  <si>
    <r>
      <t>Identified by
(</t>
    </r>
    <r>
      <rPr>
        <b/>
        <sz val="10"/>
        <color rgb="FFFF0000"/>
        <rFont val="Calibri"/>
        <family val="2"/>
        <scheme val="minor"/>
      </rPr>
      <t>IA/Business/HR/IT etc</t>
    </r>
    <r>
      <rPr>
        <b/>
        <sz val="10"/>
        <rFont val="Calibri"/>
        <family val="2"/>
        <scheme val="minor"/>
      </rPr>
      <t>)</t>
    </r>
  </si>
  <si>
    <t>Business</t>
  </si>
  <si>
    <t>FN25-26-00331</t>
  </si>
  <si>
    <t>Mahesh Kumar Yadav</t>
  </si>
  <si>
    <t>Branch Quility Manager</t>
  </si>
  <si>
    <t>SF0091792</t>
  </si>
  <si>
    <t>Dear Team,
I am writing to bring to your attention an issue identified during the Internal Audit (IA) conducted in April 2025.
As per the findings of the business team and subsequent verification by IA, it has been observed that the Branch Quality Manager, Mr. Mahesh Kumar Yadav (Employee ID: SF0091792), left the branch premises with a collection amount totaling Rs. 67,560/-. However, he failed to fulfill the following actions:
- Deposit of collected amount: The amount in question was not deposited in the company's bank account as required.
- Unaccounted withdrawal: It was noted that the collected amount was taken from the branch locker, specifically from the vault, without proper documentation or authorization.
Furthermore, the Branch Quality Manager left the branch premises without providing any prior information or update regarding the withdrawal or deposit of funds, resulting in the pending recovery of Rs. 67,560/-.
This matter requires urgent attention. Kindly advise on the immediate course of action to address this discrepancy and recover the pending amount.</t>
  </si>
  <si>
    <t>Kanota</t>
  </si>
  <si>
    <t>Pratapnagar</t>
  </si>
  <si>
    <t>Jaipur</t>
  </si>
  <si>
    <t xml:space="preserve">Details of Incident:
- On 22-04-2025 at 07:00 AM, as per the discussion with Branch Manager Mr. Shyam Babu Bairwa, I went into the field and handed over the cash closing amount from 21-04-2025, which totalled Rs. 67,560, to BQM Mr. Mahesh Kumar Yadav for deposit in the bank.
- Mr. Mahesh Kumar Yadav confirmed that he would proceed to the bank at 12:20 PM on 22-04-2025 to deposit the amount.
- However, Mr. Mahesh Kumar Yadav did not return to the branch after leaving with the cash.
Observation:
- The amount of Rs. 67,560 remains unaccounted for as of now.
- Mr. Mahesh Kumar Yadav was the sole individual tasked with the bank deposit.
</t>
  </si>
  <si>
    <t>Trilok Kumar Panchal</t>
  </si>
  <si>
    <t>SF0078195</t>
  </si>
  <si>
    <t>Shyam Babu Bairwa</t>
  </si>
  <si>
    <t>SF0087010</t>
  </si>
  <si>
    <t>Branch Manager</t>
  </si>
  <si>
    <t>Dual Staff</t>
  </si>
  <si>
    <t>R</t>
  </si>
  <si>
    <t>Available &amp; Updated</t>
  </si>
  <si>
    <t>L</t>
  </si>
  <si>
    <t>RJ3504</t>
  </si>
  <si>
    <t>Dear Team,
Further to the findings of the Internal Audit (IA) conducted in April 2025, and after discussions with Branch Manager Shyam Babu Bairwa, the following details have come to light regarding the cash collection discrepancy involving the Branch Quality Manager, Mr. Mahesh Kumar Yadav (Employee ID: SF0091792):
- On 22-04-2025 at 07:00 AM, Branch Manager Mr. Shyam Babu Bairwa handed over the previous day's (21-04-2025) cash closing amount of Rs. 67,560/- to Mr. Mahesh Kumar Yadav for deposit in the company's bank account.
- Mr. Mahesh Kumar Yadav was expected to visit the bank and complete the deposit by 12:20 PM on 22-04-2025.
- However, he failed to return to the branch after leaving for the bank with the collected amount.
- Mr. Mahesh Kumar Yadav was the sole individual tasked with the bank deposit without entering it in the movement register.
This highlights a serious lapse as Mr. Mahesh Kumar Yadav left the branch premises alone with the cash amount and did not fulfil the assigned responsibility of depositing the funds. Currently, the amount of Rs. 67,560/- remains unaccounted for deposition.</t>
  </si>
  <si>
    <t>Bhanu Kumar Saini</t>
  </si>
  <si>
    <t>SF0078113</t>
  </si>
  <si>
    <t>Loan Officer</t>
  </si>
  <si>
    <t>Safe locker cash siphoned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</si>
</sst>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6">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b/>
      <sz val="10"/>
      <color rgb="FF000000"/>
      <name val="Calibri"/>
      <family val="2"/>
      <scheme val="minor"/>
    </font>
    <font>
      <sz val="10"/>
      <color rgb="FF000000"/>
      <name val="Calibri"/>
      <family val="2"/>
      <scheme val="minor"/>
    </font>
    <font>
      <sz val="10"/>
      <color theme="1"/>
      <name val="Calibri"/>
      <family val="2"/>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
      <patternFill patternType="solid">
        <fgColor rgb="FFFFFFFF"/>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63">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8"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10" xfId="20" applyFont="1" applyFill="1" applyBorder="1" applyAlignment="1">
      <alignment horizontal="center" vertical="center" wrapText="1"/>
    </xf>
    <xf numFmtId="0" fontId="2" fillId="0" borderId="10" xfId="20" applyFont="1" applyBorder="1" applyAlignment="1">
      <alignment horizontal="center" vertical="center"/>
    </xf>
    <xf numFmtId="0" fontId="9" fillId="0" borderId="9" xfId="7" applyFont="1" applyBorder="1" applyAlignment="1" applyProtection="1">
      <alignment horizontal="center"/>
    </xf>
    <xf numFmtId="0" fontId="8" fillId="0" borderId="11" xfId="15" applyFont="1" applyBorder="1" applyAlignment="1" applyProtection="1">
      <alignment vertical="center" wrapText="1"/>
    </xf>
    <xf numFmtId="0" fontId="2" fillId="0" borderId="12" xfId="20" applyFont="1" applyBorder="1"/>
    <xf numFmtId="0" fontId="5" fillId="7" borderId="1" xfId="20" applyFont="1" applyFill="1" applyBorder="1" applyAlignment="1">
      <alignment horizontal="center" vertical="center" wrapText="1"/>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0" fillId="9" borderId="2" xfId="20" applyFont="1" applyFill="1" applyBorder="1"/>
    <xf numFmtId="0" fontId="0" fillId="9" borderId="3" xfId="20" applyFont="1" applyFill="1" applyBorder="1"/>
    <xf numFmtId="0" fontId="5" fillId="5" borderId="10" xfId="15" applyFont="1" applyFill="1" applyBorder="1" applyAlignment="1" applyProtection="1">
      <alignment horizontal="center" vertical="center" wrapText="1"/>
    </xf>
    <xf numFmtId="2" fontId="2" fillId="8" borderId="1" xfId="0" applyNumberFormat="1" applyFont="1" applyFill="1" applyBorder="1" applyAlignment="1">
      <alignment horizontal="center" vertical="center"/>
    </xf>
    <xf numFmtId="0" fontId="5" fillId="10" borderId="5" xfId="20" applyFont="1" applyFill="1" applyBorder="1" applyAlignment="1">
      <alignment horizontal="center"/>
    </xf>
    <xf numFmtId="0" fontId="0" fillId="9" borderId="5" xfId="20" applyFont="1" applyFill="1" applyBorder="1"/>
    <xf numFmtId="0" fontId="8" fillId="9" borderId="1" xfId="0" applyFont="1" applyFill="1" applyBorder="1" applyAlignment="1">
      <alignment horizontal="center" vertical="center" wrapText="1"/>
    </xf>
    <xf numFmtId="0" fontId="2" fillId="0" borderId="1" xfId="0" applyFont="1" applyBorder="1" applyAlignment="1">
      <alignment horizontal="center"/>
    </xf>
    <xf numFmtId="0" fontId="11" fillId="0" borderId="8" xfId="0" applyFont="1" applyBorder="1" applyAlignment="1">
      <alignment horizontal="center"/>
    </xf>
    <xf numFmtId="0" fontId="12" fillId="0" borderId="12" xfId="6" applyFont="1" applyBorder="1" applyAlignment="1" applyProtection="1">
      <alignment horizontal="center"/>
    </xf>
    <xf numFmtId="0" fontId="8" fillId="5" borderId="1" xfId="21" applyFont="1" applyFill="1" applyBorder="1" applyAlignment="1" applyProtection="1">
      <alignment horizontal="center" vertical="center"/>
      <protection hidden="1"/>
    </xf>
    <xf numFmtId="0" fontId="7" fillId="6"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6" borderId="5" xfId="21" applyFont="1" applyFill="1" applyBorder="1" applyAlignment="1">
      <alignment horizontal="center" vertical="center"/>
    </xf>
    <xf numFmtId="0" fontId="14" fillId="6" borderId="1" xfId="21" applyFont="1" applyFill="1" applyBorder="1" applyAlignment="1">
      <alignment horizontal="center" vertical="center"/>
    </xf>
    <xf numFmtId="0" fontId="7" fillId="6" borderId="10" xfId="21" applyFont="1" applyFill="1" applyBorder="1" applyAlignment="1">
      <alignment horizontal="center" vertical="center"/>
    </xf>
    <xf numFmtId="0" fontId="7" fillId="6" borderId="1" xfId="21" applyFont="1" applyFill="1" applyBorder="1" applyAlignment="1" applyProtection="1">
      <alignment horizontal="center" vertical="center"/>
      <protection locked="0"/>
    </xf>
    <xf numFmtId="37" fontId="15" fillId="6" borderId="1" xfId="1" applyNumberFormat="1" applyFont="1" applyFill="1" applyBorder="1" applyAlignment="1" applyProtection="1">
      <alignment horizontal="center" vertical="center"/>
      <protection hidden="1"/>
    </xf>
    <xf numFmtId="0" fontId="15" fillId="6" borderId="1" xfId="21" applyFont="1" applyFill="1" applyBorder="1" applyAlignment="1">
      <alignment horizontal="center" vertical="center"/>
    </xf>
    <xf numFmtId="0" fontId="15" fillId="6" borderId="1" xfId="21" applyFont="1" applyFill="1" applyBorder="1" applyAlignment="1" applyProtection="1">
      <alignment horizontal="center" vertical="center"/>
      <protection locked="0"/>
    </xf>
    <xf numFmtId="0" fontId="16" fillId="6" borderId="1" xfId="21" applyFont="1" applyFill="1" applyBorder="1" applyAlignment="1">
      <alignment horizontal="center" vertical="center"/>
    </xf>
    <xf numFmtId="0" fontId="15" fillId="6" borderId="1" xfId="21" applyFont="1" applyFill="1" applyBorder="1" applyAlignment="1" applyProtection="1">
      <alignment horizontal="center" vertical="center"/>
      <protection locked="0" hidden="1"/>
    </xf>
    <xf numFmtId="37" fontId="15" fillId="6" borderId="1" xfId="1" applyNumberFormat="1" applyFont="1" applyFill="1" applyBorder="1" applyAlignment="1" applyProtection="1">
      <alignment horizontal="center" vertical="center"/>
    </xf>
    <xf numFmtId="0" fontId="7" fillId="5" borderId="1" xfId="21" applyFont="1" applyFill="1" applyBorder="1" applyAlignment="1" applyProtection="1">
      <alignment horizontal="center" vertical="center"/>
      <protection hidden="1"/>
    </xf>
    <xf numFmtId="0" fontId="16" fillId="5" borderId="1" xfId="21" applyFont="1" applyFill="1" applyBorder="1" applyAlignment="1">
      <alignment horizontal="center" vertical="center"/>
    </xf>
    <xf numFmtId="171" fontId="16" fillId="5" borderId="1" xfId="1" applyNumberFormat="1" applyFont="1" applyFill="1" applyBorder="1" applyAlignment="1" applyProtection="1">
      <alignment horizontal="center" vertical="center"/>
      <protection hidden="1"/>
    </xf>
    <xf numFmtId="171" fontId="15" fillId="6" borderId="1" xfId="21" applyNumberFormat="1" applyFont="1" applyFill="1" applyBorder="1" applyAlignment="1" applyProtection="1">
      <alignment horizontal="center" vertical="center"/>
      <protection locked="0"/>
    </xf>
    <xf numFmtId="0" fontId="8" fillId="6"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7" fillId="6" borderId="1" xfId="21" applyFont="1" applyFill="1" applyBorder="1" applyAlignment="1" applyProtection="1">
      <alignment horizontal="center" vertical="center" wrapText="1"/>
      <protection locked="0"/>
    </xf>
    <xf numFmtId="0" fontId="2" fillId="5" borderId="0" xfId="0" applyFont="1" applyFill="1"/>
    <xf numFmtId="0" fontId="17" fillId="5" borderId="0" xfId="6" applyFont="1" applyFill="1" applyAlignment="1" applyProtection="1">
      <alignment horizontal="center"/>
    </xf>
    <xf numFmtId="0" fontId="8"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2" borderId="1" xfId="21" applyFont="1" applyFill="1" applyBorder="1" applyAlignment="1" applyProtection="1">
      <alignment horizontal="left" vertical="center" wrapText="1"/>
      <protection hidden="1"/>
    </xf>
    <xf numFmtId="0" fontId="8" fillId="12"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5" xfId="0" applyFill="1" applyBorder="1"/>
    <xf numFmtId="0" fontId="18" fillId="0" borderId="0" xfId="0" applyFont="1"/>
    <xf numFmtId="0" fontId="8" fillId="5" borderId="1" xfId="16" applyFont="1" applyFill="1" applyBorder="1" applyAlignment="1">
      <alignment horizontal="center" vertical="center" wrapText="1"/>
    </xf>
    <xf numFmtId="49" fontId="8" fillId="5" borderId="1" xfId="16" applyNumberFormat="1" applyFont="1" applyFill="1" applyBorder="1" applyAlignment="1">
      <alignment horizontal="center" vertical="center" wrapText="1"/>
    </xf>
    <xf numFmtId="0" fontId="8" fillId="5" borderId="1" xfId="17" applyFont="1" applyFill="1" applyBorder="1" applyAlignment="1">
      <alignment horizontal="center" vertical="center" wrapText="1"/>
    </xf>
    <xf numFmtId="168" fontId="8" fillId="5" borderId="1" xfId="16" applyNumberFormat="1" applyFont="1" applyFill="1" applyBorder="1" applyAlignment="1">
      <alignment horizontal="center" vertical="center" wrapText="1"/>
    </xf>
    <xf numFmtId="0" fontId="10" fillId="9" borderId="1" xfId="0" applyFont="1" applyFill="1" applyBorder="1" applyAlignment="1">
      <alignment horizontal="center"/>
    </xf>
    <xf numFmtId="0" fontId="8" fillId="9"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68" fontId="7" fillId="6" borderId="1" xfId="17" applyNumberFormat="1" applyFont="1" applyFill="1" applyBorder="1" applyAlignment="1" applyProtection="1">
      <alignment horizontal="left" vertical="top" wrapText="1"/>
      <protection locked="0"/>
    </xf>
    <xf numFmtId="0" fontId="31" fillId="0" borderId="2" xfId="15" applyFont="1" applyBorder="1" applyAlignment="1" applyProtection="1">
      <alignment vertical="center"/>
    </xf>
    <xf numFmtId="0" fontId="31" fillId="0" borderId="3" xfId="15" applyFont="1" applyBorder="1" applyAlignment="1" applyProtection="1">
      <alignment vertical="center"/>
    </xf>
    <xf numFmtId="0" fontId="31" fillId="0" borderId="5" xfId="15" applyFont="1" applyBorder="1" applyAlignment="1" applyProtection="1">
      <alignment vertical="center"/>
    </xf>
    <xf numFmtId="0" fontId="32" fillId="0" borderId="2" xfId="15" applyFont="1" applyBorder="1" applyAlignment="1" applyProtection="1">
      <alignment vertical="center"/>
    </xf>
    <xf numFmtId="0" fontId="32" fillId="0" borderId="3" xfId="15" applyFont="1" applyBorder="1" applyAlignment="1" applyProtection="1">
      <alignment vertical="center"/>
    </xf>
    <xf numFmtId="0" fontId="32" fillId="0" borderId="5" xfId="15" applyFont="1" applyBorder="1" applyAlignment="1" applyProtection="1">
      <alignment vertical="center"/>
    </xf>
    <xf numFmtId="0" fontId="30" fillId="0" borderId="2" xfId="20" applyFont="1" applyBorder="1" applyAlignment="1">
      <alignment vertical="center"/>
    </xf>
    <xf numFmtId="0" fontId="30" fillId="0" borderId="3" xfId="20" applyFont="1" applyBorder="1" applyAlignment="1">
      <alignment vertical="center"/>
    </xf>
    <xf numFmtId="0" fontId="30" fillId="0" borderId="5" xfId="20" applyFont="1" applyBorder="1" applyAlignment="1">
      <alignment vertical="center"/>
    </xf>
    <xf numFmtId="0" fontId="33" fillId="4" borderId="1" xfId="0" applyFont="1" applyFill="1" applyBorder="1" applyAlignment="1">
      <alignment horizontal="center" vertical="center" wrapText="1" readingOrder="1"/>
    </xf>
    <xf numFmtId="0" fontId="33" fillId="2" borderId="1" xfId="0" applyFont="1" applyFill="1" applyBorder="1" applyAlignment="1">
      <alignment horizontal="center" vertical="center" wrapText="1" readingOrder="1"/>
    </xf>
    <xf numFmtId="0" fontId="33" fillId="2" borderId="6" xfId="0" applyFont="1" applyFill="1" applyBorder="1" applyAlignment="1">
      <alignment horizontal="center" vertical="center" wrapText="1" readingOrder="1"/>
    </xf>
    <xf numFmtId="167" fontId="29" fillId="0" borderId="1" xfId="0" applyNumberFormat="1" applyFont="1" applyBorder="1" applyAlignment="1">
      <alignment horizontal="center" vertical="center"/>
    </xf>
    <xf numFmtId="2" fontId="29" fillId="0" borderId="1" xfId="0" applyNumberFormat="1" applyFont="1" applyBorder="1" applyAlignment="1">
      <alignment horizontal="center" vertical="center"/>
    </xf>
    <xf numFmtId="0" fontId="6" fillId="11" borderId="1" xfId="0" applyFont="1" applyFill="1" applyBorder="1" applyAlignment="1">
      <alignment horizontal="center" vertical="center"/>
    </xf>
    <xf numFmtId="0" fontId="35" fillId="0" borderId="1" xfId="0" applyFont="1" applyBorder="1" applyAlignment="1">
      <alignment horizontal="center" vertical="center"/>
    </xf>
    <xf numFmtId="0" fontId="2" fillId="0" borderId="1" xfId="20" applyFont="1" applyBorder="1" applyAlignment="1">
      <alignment horizontal="center" vertical="center"/>
    </xf>
    <xf numFmtId="0" fontId="34" fillId="0" borderId="4" xfId="0" applyFont="1" applyBorder="1" applyAlignment="1">
      <alignment horizontal="center" vertical="center" readingOrder="1"/>
    </xf>
    <xf numFmtId="0" fontId="34" fillId="0" borderId="16" xfId="0" applyFont="1" applyBorder="1" applyAlignment="1">
      <alignment horizontal="center" vertical="center" readingOrder="1"/>
    </xf>
    <xf numFmtId="0" fontId="2" fillId="0" borderId="10" xfId="20" applyFont="1" applyBorder="1" applyAlignment="1" applyProtection="1">
      <alignment horizontal="center" vertical="center"/>
      <protection locked="0"/>
    </xf>
    <xf numFmtId="2" fontId="2" fillId="0" borderId="1" xfId="20" applyNumberFormat="1" applyFont="1" applyBorder="1" applyAlignment="1" applyProtection="1">
      <alignment horizontal="center" vertical="center"/>
      <protection locked="0"/>
    </xf>
    <xf numFmtId="0" fontId="2" fillId="0" borderId="1" xfId="20" applyFont="1" applyBorder="1" applyAlignment="1" applyProtection="1">
      <alignment horizontal="center" vertical="center"/>
      <protection hidden="1"/>
    </xf>
    <xf numFmtId="0" fontId="34" fillId="11" borderId="1" xfId="0" applyFont="1" applyFill="1" applyBorder="1" applyAlignment="1">
      <alignment horizontal="center" vertical="center"/>
    </xf>
    <xf numFmtId="0" fontId="29" fillId="0" borderId="10" xfId="20" applyFont="1" applyBorder="1" applyAlignment="1" applyProtection="1">
      <alignment horizontal="center" vertical="center"/>
      <protection locked="0"/>
    </xf>
    <xf numFmtId="166" fontId="34" fillId="0" borderId="4" xfId="0" applyNumberFormat="1" applyFont="1" applyBorder="1" applyAlignment="1">
      <alignment horizontal="center" vertical="center" readingOrder="1"/>
    </xf>
    <xf numFmtId="169" fontId="2" fillId="0" borderId="10" xfId="20" applyNumberFormat="1" applyFont="1" applyBorder="1" applyAlignment="1" applyProtection="1">
      <alignment horizontal="center" vertical="center"/>
      <protection locked="0"/>
    </xf>
    <xf numFmtId="1" fontId="2" fillId="8" borderId="10" xfId="20" applyNumberFormat="1"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34" fillId="0" borderId="1" xfId="0" applyFont="1" applyBorder="1" applyAlignment="1">
      <alignment horizontal="center" vertical="center" readingOrder="1"/>
    </xf>
    <xf numFmtId="0" fontId="10" fillId="9" borderId="1" xfId="0" applyFont="1" applyFill="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9" xfId="0" applyFont="1" applyBorder="1" applyAlignment="1">
      <alignment horizontal="center"/>
    </xf>
    <xf numFmtId="0" fontId="13" fillId="5" borderId="6" xfId="21" applyFont="1" applyFill="1" applyBorder="1" applyAlignment="1">
      <alignment horizontal="center" vertical="center"/>
    </xf>
    <xf numFmtId="0" fontId="13" fillId="5" borderId="1" xfId="21" applyFont="1" applyFill="1" applyBorder="1" applyAlignment="1">
      <alignment horizontal="center" vertical="center"/>
    </xf>
    <xf numFmtId="0" fontId="14" fillId="6" borderId="5" xfId="21" applyFont="1" applyFill="1" applyBorder="1" applyAlignment="1">
      <alignment horizontal="center" vertical="center" wrapText="1"/>
    </xf>
    <xf numFmtId="0" fontId="14" fillId="6" borderId="1" xfId="21" applyFont="1" applyFill="1" applyBorder="1" applyAlignment="1">
      <alignment horizontal="center" vertical="center" wrapText="1"/>
    </xf>
    <xf numFmtId="0" fontId="14" fillId="6" borderId="2" xfId="21" applyFont="1" applyFill="1" applyBorder="1" applyAlignment="1">
      <alignment horizontal="center" vertical="center"/>
    </xf>
    <xf numFmtId="0" fontId="14" fillId="6" borderId="5" xfId="21" applyFont="1" applyFill="1" applyBorder="1" applyAlignment="1">
      <alignment horizontal="center" vertical="center"/>
    </xf>
    <xf numFmtId="0" fontId="2" fillId="0" borderId="13" xfId="0" applyFont="1" applyBorder="1" applyProtection="1">
      <protection locked="0"/>
    </xf>
    <xf numFmtId="0" fontId="2" fillId="0" borderId="15" xfId="0" applyFont="1" applyBorder="1" applyProtection="1">
      <protection locked="0"/>
    </xf>
    <xf numFmtId="0" fontId="14" fillId="6" borderId="6" xfId="21" applyFont="1" applyFill="1" applyBorder="1" applyAlignment="1">
      <alignment horizontal="center" vertical="center"/>
    </xf>
    <xf numFmtId="0" fontId="14" fillId="6" borderId="10"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6" borderId="2" xfId="21" applyFont="1" applyFill="1" applyBorder="1" applyAlignment="1" applyProtection="1">
      <alignment horizontal="left" vertical="center" wrapText="1"/>
      <protection hidden="1"/>
    </xf>
    <xf numFmtId="0" fontId="8" fillId="6" borderId="5" xfId="21" applyFont="1" applyFill="1" applyBorder="1" applyAlignment="1" applyProtection="1">
      <alignment horizontal="left" vertical="center" wrapText="1"/>
      <protection hidden="1"/>
    </xf>
    <xf numFmtId="0" fontId="8" fillId="6" borderId="2" xfId="21" applyFont="1" applyFill="1" applyBorder="1" applyAlignment="1" applyProtection="1">
      <alignment vertical="center" wrapText="1"/>
      <protection hidden="1"/>
    </xf>
    <xf numFmtId="0" fontId="8" fillId="6"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5" xfId="20" applyFont="1" applyFill="1" applyBorder="1" applyAlignment="1">
      <alignment horizontal="center"/>
    </xf>
    <xf numFmtId="49" fontId="2" fillId="0" borderId="1" xfId="0" applyNumberFormat="1" applyFont="1" applyBorder="1" applyAlignment="1">
      <alignment horizontal="center" vertical="center"/>
    </xf>
    <xf numFmtId="14" fontId="34" fillId="0" borderId="4" xfId="0" applyNumberFormat="1" applyFont="1" applyBorder="1" applyAlignment="1">
      <alignment horizontal="center" vertical="center" readingOrder="1"/>
    </xf>
    <xf numFmtId="14" fontId="7" fillId="6" borderId="1" xfId="17" applyNumberFormat="1" applyFont="1" applyFill="1" applyBorder="1" applyAlignment="1" applyProtection="1">
      <alignment horizontal="center" vertical="center"/>
      <protection locked="0"/>
    </xf>
    <xf numFmtId="1" fontId="7" fillId="0" borderId="5" xfId="16" applyNumberFormat="1" applyFont="1" applyBorder="1" applyAlignment="1">
      <alignment horizontal="center" vertical="center"/>
    </xf>
    <xf numFmtId="2" fontId="7" fillId="0" borderId="1" xfId="16" applyNumberFormat="1" applyFont="1" applyBorder="1" applyAlignment="1">
      <alignment horizontal="center" vertical="center"/>
    </xf>
    <xf numFmtId="168" fontId="7" fillId="0" borderId="3" xfId="16" applyNumberFormat="1" applyFont="1" applyBorder="1" applyAlignment="1">
      <alignment horizontal="center" vertical="center"/>
    </xf>
    <xf numFmtId="0" fontId="35" fillId="0" borderId="10" xfId="20" applyFont="1" applyBorder="1" applyAlignment="1" applyProtection="1">
      <alignment horizontal="center" vertical="center"/>
      <protection locked="0"/>
    </xf>
    <xf numFmtId="49" fontId="7" fillId="0" borderId="5" xfId="16" applyNumberFormat="1" applyFont="1" applyBorder="1" applyAlignment="1">
      <alignment horizontal="center" vertical="center"/>
    </xf>
    <xf numFmtId="168" fontId="7" fillId="6" borderId="1" xfId="17" applyNumberFormat="1" applyFont="1" applyFill="1" applyBorder="1" applyAlignment="1" applyProtection="1">
      <alignment horizontal="center" vertical="center"/>
      <protection locked="0"/>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0" fillId="0" borderId="0" xfId="0" applyAlignment="1"/>
    <xf numFmtId="0" fontId="2" fillId="0" borderId="2" xfId="0" applyFont="1" applyBorder="1" applyAlignment="1" applyProtection="1">
      <alignment vertical="center"/>
      <protection locked="0"/>
    </xf>
    <xf numFmtId="0" fontId="2" fillId="0" borderId="5" xfId="0" applyFont="1" applyBorder="1" applyAlignment="1" applyProtection="1">
      <alignment vertical="center"/>
      <protection locked="0"/>
    </xf>
    <xf numFmtId="0" fontId="7" fillId="13" borderId="1" xfId="0" applyFont="1" applyFill="1" applyBorder="1" applyAlignment="1">
      <alignment horizontal="left" vertic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4" workbookViewId="0">
      <selection activeCell="X5" sqref="X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25" t="s">
        <v>0</v>
      </c>
    </row>
    <row r="2" spans="1:30" ht="15.6">
      <c r="A2" s="13" t="s">
        <v>1</v>
      </c>
    </row>
    <row r="3" spans="1:30" ht="15.6">
      <c r="A3" s="77" t="s">
        <v>2</v>
      </c>
      <c r="S3" s="117" t="s">
        <v>3</v>
      </c>
      <c r="T3" s="117"/>
      <c r="U3" s="117"/>
      <c r="V3" s="117"/>
      <c r="W3" s="117"/>
      <c r="X3" s="117"/>
      <c r="Y3" s="117"/>
      <c r="Z3" s="117"/>
      <c r="AA3" s="117"/>
      <c r="AB3" s="117"/>
      <c r="AC3" s="117"/>
      <c r="AD3" s="82"/>
    </row>
    <row r="4" spans="1:30" ht="55.2">
      <c r="A4" s="78" t="s">
        <v>4</v>
      </c>
      <c r="B4" s="78" t="s">
        <v>5</v>
      </c>
      <c r="C4" s="79" t="s">
        <v>6</v>
      </c>
      <c r="D4" s="78" t="s">
        <v>7</v>
      </c>
      <c r="E4" s="78" t="s">
        <v>8</v>
      </c>
      <c r="F4" s="78" t="s">
        <v>9</v>
      </c>
      <c r="G4" s="78" t="s">
        <v>10</v>
      </c>
      <c r="H4" s="78" t="s">
        <v>194</v>
      </c>
      <c r="I4" s="78" t="s">
        <v>11</v>
      </c>
      <c r="J4" s="78" t="s">
        <v>12</v>
      </c>
      <c r="K4" s="78" t="s">
        <v>13</v>
      </c>
      <c r="L4" s="80" t="s">
        <v>14</v>
      </c>
      <c r="M4" s="80" t="s">
        <v>15</v>
      </c>
      <c r="N4" s="78" t="s">
        <v>16</v>
      </c>
      <c r="O4" s="81" t="s">
        <v>17</v>
      </c>
      <c r="P4" s="78" t="s">
        <v>18</v>
      </c>
      <c r="Q4" s="78" t="s">
        <v>19</v>
      </c>
      <c r="R4" s="83" t="s">
        <v>20</v>
      </c>
      <c r="S4" s="78" t="s">
        <v>21</v>
      </c>
      <c r="T4" s="78" t="s">
        <v>189</v>
      </c>
      <c r="U4" s="78" t="s">
        <v>22</v>
      </c>
      <c r="V4" s="78" t="s">
        <v>23</v>
      </c>
      <c r="W4" s="78" t="s">
        <v>24</v>
      </c>
      <c r="X4" s="78" t="s">
        <v>25</v>
      </c>
      <c r="Y4" s="78" t="s">
        <v>26</v>
      </c>
      <c r="Z4" s="78" t="s">
        <v>27</v>
      </c>
      <c r="AA4" s="78" t="s">
        <v>28</v>
      </c>
      <c r="AB4" s="78" t="s">
        <v>29</v>
      </c>
      <c r="AC4" s="78" t="s">
        <v>30</v>
      </c>
      <c r="AD4" s="78" t="s">
        <v>31</v>
      </c>
    </row>
    <row r="5" spans="1:30" s="159" customFormat="1" ht="289.8">
      <c r="A5" s="6">
        <v>1</v>
      </c>
      <c r="B5" s="148" t="s">
        <v>188</v>
      </c>
      <c r="C5" s="104" t="s">
        <v>214</v>
      </c>
      <c r="D5" s="104" t="s">
        <v>193</v>
      </c>
      <c r="E5" s="104" t="s">
        <v>166</v>
      </c>
      <c r="F5" s="104" t="s">
        <v>165</v>
      </c>
      <c r="G5" s="149">
        <v>45770</v>
      </c>
      <c r="H5" s="150" t="s">
        <v>195</v>
      </c>
      <c r="I5" s="149">
        <v>45775</v>
      </c>
      <c r="J5" s="101" t="s">
        <v>196</v>
      </c>
      <c r="K5" s="151">
        <v>0</v>
      </c>
      <c r="L5" s="152">
        <v>67560</v>
      </c>
      <c r="M5" s="152">
        <v>0</v>
      </c>
      <c r="N5" s="6" t="s">
        <v>197</v>
      </c>
      <c r="O5" s="153" t="s">
        <v>198</v>
      </c>
      <c r="P5" s="154" t="s">
        <v>199</v>
      </c>
      <c r="Q5" s="155" t="s">
        <v>190</v>
      </c>
      <c r="R5" s="156">
        <v>45769</v>
      </c>
      <c r="S5" s="162" t="s">
        <v>219</v>
      </c>
      <c r="T5" s="157"/>
      <c r="U5" s="84" t="s">
        <v>191</v>
      </c>
      <c r="V5" s="156">
        <v>45776</v>
      </c>
      <c r="W5" s="156">
        <v>45776</v>
      </c>
      <c r="X5" s="158">
        <v>0</v>
      </c>
      <c r="Y5" s="31">
        <v>67560</v>
      </c>
      <c r="Z5" s="85">
        <v>0</v>
      </c>
      <c r="AA5" s="31">
        <f t="shared" ref="AA5" si="0">Y5-Z5</f>
        <v>67560</v>
      </c>
      <c r="AB5" s="102">
        <v>0</v>
      </c>
      <c r="AC5" s="156">
        <v>45776</v>
      </c>
      <c r="AD5" s="86" t="s">
        <v>200</v>
      </c>
    </row>
  </sheetData>
  <mergeCells count="1">
    <mergeCell ref="S3:AC3"/>
  </mergeCells>
  <dataValidations count="3">
    <dataValidation type="list" allowBlank="1" showInputMessage="1" showErrorMessage="1" sqref="B5" xr:uid="{00000000-0002-0000-0000-000001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4" activePane="bottomLeft" state="frozen"/>
      <selection pane="bottomLeft" activeCell="D36" sqref="D36:E36"/>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21.88671875" customWidth="1"/>
    <col min="6" max="6" width="1" customWidth="1"/>
    <col min="7" max="16384" width="9.21875" hidden="1"/>
  </cols>
  <sheetData>
    <row r="1" spans="1:5" ht="18">
      <c r="A1" s="118" t="s">
        <v>0</v>
      </c>
      <c r="B1" s="119"/>
      <c r="C1" s="119"/>
      <c r="D1" s="119"/>
      <c r="E1" s="120"/>
    </row>
    <row r="2" spans="1:5" ht="18">
      <c r="A2" s="36"/>
      <c r="B2" s="121" t="s">
        <v>1</v>
      </c>
      <c r="C2" s="121"/>
      <c r="D2" s="121"/>
      <c r="E2" s="37"/>
    </row>
    <row r="3" spans="1:5">
      <c r="A3" s="38" t="s">
        <v>6</v>
      </c>
      <c r="B3" s="38" t="s">
        <v>7</v>
      </c>
      <c r="C3" s="38" t="s">
        <v>32</v>
      </c>
      <c r="D3" s="38" t="s">
        <v>33</v>
      </c>
      <c r="E3" s="38" t="s">
        <v>34</v>
      </c>
    </row>
    <row r="4" spans="1:5" ht="24" customHeight="1">
      <c r="A4" s="39" t="s">
        <v>214</v>
      </c>
      <c r="B4" s="40" t="s">
        <v>193</v>
      </c>
      <c r="C4" s="40" t="s">
        <v>201</v>
      </c>
      <c r="D4" s="40" t="s">
        <v>202</v>
      </c>
      <c r="E4" s="40" t="s">
        <v>203</v>
      </c>
    </row>
    <row r="5" spans="1:5" ht="35.25" customHeight="1">
      <c r="A5" s="41" t="s">
        <v>8</v>
      </c>
      <c r="B5" s="41" t="s">
        <v>35</v>
      </c>
      <c r="C5" s="41" t="s">
        <v>36</v>
      </c>
      <c r="D5" s="41" t="s">
        <v>37</v>
      </c>
      <c r="E5" s="41" t="s">
        <v>38</v>
      </c>
    </row>
    <row r="6" spans="1:5" ht="25.5" customHeight="1">
      <c r="A6" s="42" t="s">
        <v>166</v>
      </c>
      <c r="B6" s="43">
        <v>45776</v>
      </c>
      <c r="C6" s="43">
        <v>45775</v>
      </c>
      <c r="D6" s="43">
        <v>45776</v>
      </c>
      <c r="E6" s="44">
        <v>0.45833333333333331</v>
      </c>
    </row>
    <row r="7" spans="1:5" ht="15.6">
      <c r="A7" s="122" t="s">
        <v>39</v>
      </c>
      <c r="B7" s="123"/>
      <c r="C7" s="123"/>
      <c r="D7" s="123"/>
      <c r="E7" s="123"/>
    </row>
    <row r="8" spans="1:5" ht="15" customHeight="1">
      <c r="A8" s="130" t="s">
        <v>40</v>
      </c>
      <c r="B8" s="124" t="s">
        <v>41</v>
      </c>
      <c r="C8" s="125"/>
      <c r="D8" s="126" t="s">
        <v>42</v>
      </c>
      <c r="E8" s="127"/>
    </row>
    <row r="9" spans="1:5">
      <c r="A9" s="131"/>
      <c r="B9" s="45" t="s">
        <v>43</v>
      </c>
      <c r="C9" s="46" t="s">
        <v>44</v>
      </c>
      <c r="D9" s="46" t="s">
        <v>43</v>
      </c>
      <c r="E9" s="46" t="s">
        <v>44</v>
      </c>
    </row>
    <row r="10" spans="1:5">
      <c r="A10" s="47">
        <v>2000</v>
      </c>
      <c r="B10" s="48"/>
      <c r="C10" s="49">
        <f>B10*A10</f>
        <v>0</v>
      </c>
      <c r="D10" s="48"/>
      <c r="E10" s="49">
        <f>D10*A10</f>
        <v>0</v>
      </c>
    </row>
    <row r="11" spans="1:5">
      <c r="A11" s="50">
        <v>500</v>
      </c>
      <c r="B11" s="51">
        <f>C11/A11</f>
        <v>192</v>
      </c>
      <c r="C11" s="49">
        <v>96000</v>
      </c>
      <c r="D11" s="51"/>
      <c r="E11" s="49">
        <f t="shared" ref="E11:E17" si="0">D11*A11</f>
        <v>0</v>
      </c>
    </row>
    <row r="12" spans="1:5">
      <c r="A12" s="50">
        <v>200</v>
      </c>
      <c r="B12" s="51">
        <f t="shared" ref="B12:B16" si="1">C12/A12</f>
        <v>102</v>
      </c>
      <c r="C12" s="49">
        <v>20400</v>
      </c>
      <c r="D12" s="51"/>
      <c r="E12" s="49">
        <f t="shared" si="0"/>
        <v>0</v>
      </c>
    </row>
    <row r="13" spans="1:5">
      <c r="A13" s="50">
        <v>100</v>
      </c>
      <c r="B13" s="51">
        <f t="shared" si="1"/>
        <v>65</v>
      </c>
      <c r="C13" s="49">
        <v>6500</v>
      </c>
      <c r="D13" s="51"/>
      <c r="E13" s="49">
        <f t="shared" si="0"/>
        <v>0</v>
      </c>
    </row>
    <row r="14" spans="1:5">
      <c r="A14" s="50">
        <v>50</v>
      </c>
      <c r="B14" s="51">
        <f t="shared" si="1"/>
        <v>122</v>
      </c>
      <c r="C14" s="49">
        <v>6100</v>
      </c>
      <c r="D14" s="51"/>
      <c r="E14" s="49">
        <f t="shared" si="0"/>
        <v>0</v>
      </c>
    </row>
    <row r="15" spans="1:5">
      <c r="A15" s="50">
        <v>20</v>
      </c>
      <c r="B15" s="51">
        <f t="shared" si="1"/>
        <v>5</v>
      </c>
      <c r="C15" s="49">
        <v>100</v>
      </c>
      <c r="D15" s="51"/>
      <c r="E15" s="49">
        <f t="shared" si="0"/>
        <v>0</v>
      </c>
    </row>
    <row r="16" spans="1:5">
      <c r="A16" s="50">
        <v>10</v>
      </c>
      <c r="B16" s="51">
        <f t="shared" si="1"/>
        <v>7</v>
      </c>
      <c r="C16" s="49">
        <v>70</v>
      </c>
      <c r="D16" s="51"/>
      <c r="E16" s="49">
        <f t="shared" si="0"/>
        <v>0</v>
      </c>
    </row>
    <row r="17" spans="1:5">
      <c r="A17" s="50">
        <v>5</v>
      </c>
      <c r="B17" s="51">
        <v>0</v>
      </c>
      <c r="C17" s="49">
        <f t="shared" ref="C17" si="2">B17*A17</f>
        <v>0</v>
      </c>
      <c r="D17" s="51"/>
      <c r="E17" s="49">
        <f t="shared" si="0"/>
        <v>0</v>
      </c>
    </row>
    <row r="18" spans="1:5">
      <c r="A18" s="52" t="s">
        <v>45</v>
      </c>
      <c r="B18" s="49">
        <v>1</v>
      </c>
      <c r="C18" s="49">
        <v>1</v>
      </c>
      <c r="D18" s="53"/>
      <c r="E18" s="54">
        <f>D18</f>
        <v>0</v>
      </c>
    </row>
    <row r="19" spans="1:5">
      <c r="A19" s="55"/>
      <c r="B19" s="56" t="s">
        <v>46</v>
      </c>
      <c r="C19" s="57">
        <f>SUM(C10:C18)</f>
        <v>129171</v>
      </c>
      <c r="D19" s="56" t="s">
        <v>46</v>
      </c>
      <c r="E19" s="57">
        <f>SUM(E10:E18)</f>
        <v>0</v>
      </c>
    </row>
    <row r="20" spans="1:5" ht="26.1" customHeight="1">
      <c r="A20" s="140" t="s">
        <v>47</v>
      </c>
      <c r="B20" s="141"/>
      <c r="C20" s="58">
        <v>61611</v>
      </c>
      <c r="D20" s="59" t="s">
        <v>48</v>
      </c>
      <c r="E20" s="60">
        <v>0</v>
      </c>
    </row>
    <row r="21" spans="1:5" ht="26.1" customHeight="1">
      <c r="A21" s="142" t="s">
        <v>49</v>
      </c>
      <c r="B21" s="143"/>
      <c r="C21" s="60">
        <v>20339</v>
      </c>
      <c r="D21" s="59" t="s">
        <v>50</v>
      </c>
      <c r="E21" s="60">
        <v>81950</v>
      </c>
    </row>
    <row r="22" spans="1:5" ht="26.1" customHeight="1">
      <c r="A22" s="142" t="s">
        <v>51</v>
      </c>
      <c r="B22" s="143"/>
      <c r="C22" s="60">
        <v>0</v>
      </c>
      <c r="D22" s="8" t="s">
        <v>52</v>
      </c>
      <c r="E22" s="60" t="s">
        <v>167</v>
      </c>
    </row>
    <row r="23" spans="1:5" ht="26.1" customHeight="1">
      <c r="A23" s="142" t="s">
        <v>53</v>
      </c>
      <c r="B23" s="143"/>
      <c r="C23" s="61">
        <f>(C19+C21)-(E20+E21)-E19</f>
        <v>67560</v>
      </c>
      <c r="D23" s="62" t="s">
        <v>54</v>
      </c>
      <c r="E23" s="63"/>
    </row>
    <row r="24" spans="1:5" ht="226.8" customHeight="1">
      <c r="A24" s="59" t="s">
        <v>55</v>
      </c>
      <c r="B24" s="144" t="s">
        <v>215</v>
      </c>
      <c r="C24" s="144"/>
      <c r="D24" s="144"/>
      <c r="E24" s="144"/>
    </row>
    <row r="25" spans="1:5" ht="165" customHeight="1">
      <c r="A25" s="64" t="s">
        <v>56</v>
      </c>
      <c r="B25" s="134" t="s">
        <v>204</v>
      </c>
      <c r="C25" s="134"/>
      <c r="D25" s="134"/>
      <c r="E25" s="134"/>
    </row>
    <row r="26" spans="1:5" ht="37.5" customHeight="1">
      <c r="A26" s="65" t="s">
        <v>57</v>
      </c>
      <c r="B26" s="65" t="s">
        <v>58</v>
      </c>
      <c r="C26" s="65" t="s">
        <v>59</v>
      </c>
      <c r="D26" s="65" t="s">
        <v>60</v>
      </c>
      <c r="E26" s="65" t="s">
        <v>61</v>
      </c>
    </row>
    <row r="27" spans="1:5" ht="27.75" customHeight="1">
      <c r="A27" s="40" t="s">
        <v>205</v>
      </c>
      <c r="B27" s="40" t="s">
        <v>206</v>
      </c>
      <c r="C27" s="66" t="s">
        <v>207</v>
      </c>
      <c r="D27" s="66" t="s">
        <v>208</v>
      </c>
      <c r="E27" s="66" t="s">
        <v>209</v>
      </c>
    </row>
    <row r="28" spans="1:5">
      <c r="A28" s="135" t="s">
        <v>62</v>
      </c>
      <c r="B28" s="135"/>
      <c r="C28" s="135" t="s">
        <v>63</v>
      </c>
      <c r="D28" s="135"/>
      <c r="E28" s="135"/>
    </row>
    <row r="29" spans="1:5">
      <c r="A29" s="132"/>
      <c r="B29" s="132"/>
      <c r="C29" s="133"/>
      <c r="D29" s="133"/>
      <c r="E29" s="133"/>
    </row>
    <row r="30" spans="1:5" ht="42.75" customHeight="1">
      <c r="A30" s="132"/>
      <c r="B30" s="132"/>
      <c r="C30" s="133"/>
      <c r="D30" s="133"/>
      <c r="E30" s="133"/>
    </row>
    <row r="31" spans="1:5" ht="21.75" customHeight="1">
      <c r="A31" s="67"/>
      <c r="B31" s="67"/>
      <c r="C31" s="67"/>
      <c r="D31" s="67"/>
      <c r="E31" s="68"/>
    </row>
    <row r="32" spans="1:5" ht="24.75" customHeight="1">
      <c r="A32" s="69" t="s">
        <v>64</v>
      </c>
      <c r="B32" s="70" t="s">
        <v>210</v>
      </c>
      <c r="C32" s="69" t="s">
        <v>65</v>
      </c>
      <c r="D32" s="136" t="s">
        <v>212</v>
      </c>
      <c r="E32" s="137"/>
    </row>
    <row r="33" spans="1:5" ht="18" customHeight="1">
      <c r="A33" s="69" t="s">
        <v>66</v>
      </c>
      <c r="B33" s="70" t="s">
        <v>211</v>
      </c>
      <c r="C33" s="71" t="s">
        <v>67</v>
      </c>
      <c r="D33" s="138" t="s">
        <v>213</v>
      </c>
      <c r="E33" s="139"/>
    </row>
    <row r="34" spans="1:5" ht="27.6">
      <c r="A34" s="71" t="s">
        <v>68</v>
      </c>
      <c r="B34" s="70" t="s">
        <v>207</v>
      </c>
      <c r="C34" s="71" t="s">
        <v>69</v>
      </c>
      <c r="D34" s="160" t="s">
        <v>216</v>
      </c>
      <c r="E34" s="161"/>
    </row>
    <row r="35" spans="1:5" ht="27.6">
      <c r="A35" s="71" t="s">
        <v>70</v>
      </c>
      <c r="B35" s="70" t="s">
        <v>208</v>
      </c>
      <c r="C35" s="71" t="s">
        <v>71</v>
      </c>
      <c r="D35" s="138" t="s">
        <v>217</v>
      </c>
      <c r="E35" s="139"/>
    </row>
    <row r="36" spans="1:5" ht="25.5" customHeight="1">
      <c r="A36" s="72" t="s">
        <v>72</v>
      </c>
      <c r="B36" s="73" t="s">
        <v>209</v>
      </c>
      <c r="C36" s="72" t="s">
        <v>73</v>
      </c>
      <c r="D36" s="128" t="s">
        <v>218</v>
      </c>
      <c r="E36" s="129"/>
    </row>
    <row r="37" spans="1:5" ht="15" customHeight="1">
      <c r="A37" s="74"/>
      <c r="B37" s="75"/>
      <c r="C37" s="75"/>
      <c r="D37" s="75"/>
      <c r="E37" s="76"/>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25" t="s">
        <v>0</v>
      </c>
      <c r="B1" s="26"/>
      <c r="C1" s="26"/>
      <c r="D1" s="26"/>
      <c r="E1" s="26"/>
      <c r="F1" s="26"/>
      <c r="G1" s="26"/>
      <c r="H1" s="26"/>
      <c r="I1" s="26"/>
      <c r="J1" s="26"/>
      <c r="K1" s="26"/>
      <c r="L1" s="26"/>
      <c r="M1" s="26"/>
      <c r="N1" s="26"/>
      <c r="O1" s="26"/>
      <c r="P1" s="26"/>
      <c r="Q1" s="26"/>
      <c r="R1" s="26"/>
      <c r="S1" s="27"/>
    </row>
    <row r="2" spans="1:20" ht="18">
      <c r="A2" s="11" t="s">
        <v>1</v>
      </c>
      <c r="B2" s="27"/>
      <c r="C2" s="27"/>
      <c r="D2" s="27"/>
      <c r="E2" s="27"/>
      <c r="F2" s="27"/>
      <c r="G2" s="27"/>
      <c r="H2" s="27"/>
      <c r="I2" s="27"/>
      <c r="J2" s="27"/>
      <c r="K2" s="27"/>
      <c r="L2" s="27"/>
      <c r="M2" s="27"/>
      <c r="N2" s="27"/>
      <c r="O2" s="27"/>
      <c r="P2" s="27"/>
      <c r="Q2" s="27"/>
      <c r="R2" s="27"/>
      <c r="S2" s="27"/>
    </row>
    <row r="3" spans="1:20">
      <c r="A3" s="28" t="s">
        <v>74</v>
      </c>
      <c r="B3" s="29"/>
      <c r="C3" s="29"/>
      <c r="D3" s="29"/>
      <c r="E3" s="29"/>
      <c r="F3" s="29"/>
      <c r="G3" s="29"/>
      <c r="H3" s="145" t="s">
        <v>75</v>
      </c>
      <c r="I3" s="146"/>
      <c r="J3" s="146"/>
      <c r="K3" s="146"/>
      <c r="L3" s="146"/>
      <c r="M3" s="146"/>
      <c r="N3" s="146"/>
      <c r="O3" s="146"/>
      <c r="P3" s="146"/>
      <c r="Q3" s="146"/>
      <c r="R3" s="147"/>
      <c r="S3" s="32"/>
      <c r="T3" s="33"/>
    </row>
    <row r="4" spans="1:20" ht="41.4">
      <c r="A4" s="30" t="s">
        <v>4</v>
      </c>
      <c r="B4" s="19" t="s">
        <v>76</v>
      </c>
      <c r="C4" s="19" t="s">
        <v>7</v>
      </c>
      <c r="D4" s="19" t="s">
        <v>77</v>
      </c>
      <c r="E4" s="19" t="s">
        <v>78</v>
      </c>
      <c r="F4" s="19" t="s">
        <v>79</v>
      </c>
      <c r="G4" s="19" t="s">
        <v>80</v>
      </c>
      <c r="H4" s="19" t="s">
        <v>81</v>
      </c>
      <c r="I4" s="19" t="s">
        <v>49</v>
      </c>
      <c r="J4" s="19" t="s">
        <v>82</v>
      </c>
      <c r="K4" s="19" t="s">
        <v>83</v>
      </c>
      <c r="L4" s="19" t="s">
        <v>84</v>
      </c>
      <c r="M4" s="19" t="s">
        <v>50</v>
      </c>
      <c r="N4" s="19" t="s">
        <v>85</v>
      </c>
      <c r="O4" s="19" t="s">
        <v>86</v>
      </c>
      <c r="P4" s="19" t="s">
        <v>87</v>
      </c>
      <c r="Q4" s="19" t="s">
        <v>88</v>
      </c>
      <c r="R4" s="19" t="s">
        <v>89</v>
      </c>
      <c r="S4" s="19" t="s">
        <v>90</v>
      </c>
      <c r="T4" s="34" t="s">
        <v>91</v>
      </c>
    </row>
    <row r="5" spans="1:20">
      <c r="A5" s="103">
        <v>1</v>
      </c>
      <c r="B5" s="104" t="s">
        <v>214</v>
      </c>
      <c r="C5" s="105" t="s">
        <v>193</v>
      </c>
      <c r="D5" s="6" t="s">
        <v>197</v>
      </c>
      <c r="E5" s="106" t="s">
        <v>199</v>
      </c>
      <c r="F5" s="106" t="s">
        <v>198</v>
      </c>
      <c r="G5" s="109" t="s">
        <v>196</v>
      </c>
      <c r="H5" s="107">
        <v>0</v>
      </c>
      <c r="I5" s="9">
        <v>0</v>
      </c>
      <c r="J5" s="107">
        <v>0</v>
      </c>
      <c r="K5" s="107">
        <v>0</v>
      </c>
      <c r="L5" s="107">
        <v>0</v>
      </c>
      <c r="M5" s="107">
        <v>0</v>
      </c>
      <c r="N5" s="107">
        <v>67560</v>
      </c>
      <c r="O5" s="107">
        <v>0</v>
      </c>
      <c r="P5" s="31">
        <f t="shared" ref="P5" si="0">H5+I5+J5+K5+L5+M5+N5+O5</f>
        <v>67560</v>
      </c>
      <c r="Q5" s="85">
        <v>0</v>
      </c>
      <c r="R5" s="31">
        <f t="shared" ref="R5" si="1">P5-Q5</f>
        <v>67560</v>
      </c>
      <c r="S5" s="108"/>
      <c r="T5" s="35" t="s">
        <v>192</v>
      </c>
    </row>
  </sheetData>
  <autoFilter ref="A4:T4"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workbookViewId="0">
      <pane ySplit="4" topLeftCell="A5" activePane="bottomLeft" state="frozen"/>
      <selection pane="bottomLeft" activeCell="A5" sqref="A5"/>
    </sheetView>
  </sheetViews>
  <sheetFormatPr defaultColWidth="8.77734375" defaultRowHeight="46.2" customHeight="1"/>
  <cols>
    <col min="1" max="1" width="8.77734375" style="3"/>
    <col min="2" max="2" width="15.77734375" style="3" customWidth="1"/>
    <col min="3" max="5" width="18.77734375" style="3" customWidth="1"/>
    <col min="6" max="6" width="31.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58.88671875" style="3" customWidth="1"/>
    <col min="24" max="16384" width="8.77734375" style="3"/>
  </cols>
  <sheetData>
    <row r="1" spans="1:23" ht="16.8" customHeight="1">
      <c r="A1" s="11" t="s">
        <v>0</v>
      </c>
      <c r="B1" s="12"/>
      <c r="C1" s="12"/>
      <c r="D1" s="12"/>
      <c r="E1" s="12"/>
      <c r="F1" s="12"/>
      <c r="G1" s="12"/>
      <c r="H1" s="12"/>
      <c r="I1" s="12"/>
      <c r="J1" s="12"/>
      <c r="K1" s="12"/>
      <c r="L1" s="12"/>
      <c r="M1" s="12"/>
      <c r="N1" s="12"/>
      <c r="O1" s="12"/>
      <c r="P1" s="12"/>
      <c r="Q1" s="12"/>
      <c r="R1" s="12"/>
      <c r="S1" s="12"/>
      <c r="T1" s="12"/>
      <c r="U1" s="12"/>
      <c r="V1" s="12"/>
      <c r="W1" s="22"/>
    </row>
    <row r="2" spans="1:23" ht="16.2" customHeight="1">
      <c r="A2" s="13" t="s">
        <v>1</v>
      </c>
      <c r="B2" s="14"/>
      <c r="C2" s="14"/>
      <c r="D2" s="14"/>
      <c r="E2" s="14"/>
      <c r="F2" s="14"/>
      <c r="G2" s="14"/>
      <c r="H2" s="14"/>
      <c r="I2" s="14"/>
      <c r="J2" s="14"/>
      <c r="K2" s="14"/>
      <c r="L2" s="14"/>
      <c r="M2" s="14"/>
      <c r="N2" s="14"/>
      <c r="O2" s="14"/>
      <c r="P2" s="14"/>
      <c r="Q2" s="14"/>
      <c r="R2" s="14"/>
      <c r="S2" s="14"/>
      <c r="T2" s="14"/>
      <c r="U2" s="14"/>
      <c r="V2" s="14"/>
      <c r="W2" s="22"/>
    </row>
    <row r="3" spans="1:23" ht="15.6" customHeight="1">
      <c r="A3" s="15" t="s">
        <v>92</v>
      </c>
      <c r="B3" s="16"/>
      <c r="C3" s="16"/>
      <c r="D3" s="16"/>
      <c r="E3" s="16"/>
      <c r="F3" s="16"/>
      <c r="G3" s="16"/>
      <c r="H3" s="16"/>
      <c r="I3" s="16"/>
      <c r="J3" s="16"/>
      <c r="K3" s="16"/>
      <c r="L3" s="16"/>
      <c r="M3" s="21"/>
      <c r="N3" s="16"/>
      <c r="O3" s="16"/>
      <c r="P3" s="14"/>
      <c r="Q3" s="14"/>
      <c r="R3" s="14"/>
      <c r="S3" s="16"/>
      <c r="T3" s="16"/>
      <c r="U3" s="16"/>
      <c r="V3" s="16"/>
      <c r="W3" s="23"/>
    </row>
    <row r="4" spans="1:23" ht="46.2" customHeight="1">
      <c r="A4" s="17" t="s">
        <v>4</v>
      </c>
      <c r="B4" s="18" t="s">
        <v>93</v>
      </c>
      <c r="C4" s="18" t="s">
        <v>94</v>
      </c>
      <c r="D4" s="19" t="s">
        <v>95</v>
      </c>
      <c r="E4" s="19" t="s">
        <v>96</v>
      </c>
      <c r="F4" s="19" t="s">
        <v>97</v>
      </c>
      <c r="G4" s="19" t="s">
        <v>98</v>
      </c>
      <c r="H4" s="19" t="s">
        <v>99</v>
      </c>
      <c r="I4" s="18" t="s">
        <v>100</v>
      </c>
      <c r="J4" s="18" t="s">
        <v>101</v>
      </c>
      <c r="K4" s="18" t="s">
        <v>102</v>
      </c>
      <c r="L4" s="18" t="s">
        <v>103</v>
      </c>
      <c r="M4" s="18" t="s">
        <v>104</v>
      </c>
      <c r="N4" s="18" t="s">
        <v>105</v>
      </c>
      <c r="O4" s="18" t="s">
        <v>106</v>
      </c>
      <c r="P4" s="18" t="s">
        <v>107</v>
      </c>
      <c r="Q4" s="18" t="s">
        <v>108</v>
      </c>
      <c r="R4" s="18" t="s">
        <v>109</v>
      </c>
      <c r="S4" s="18" t="s">
        <v>110</v>
      </c>
      <c r="T4" s="18" t="s">
        <v>111</v>
      </c>
      <c r="U4" s="18" t="s">
        <v>112</v>
      </c>
      <c r="V4" s="24" t="s">
        <v>113</v>
      </c>
      <c r="W4" s="18" t="s">
        <v>114</v>
      </c>
    </row>
    <row r="5" spans="1:23" ht="13.8">
      <c r="A5" s="20"/>
      <c r="B5" s="104"/>
      <c r="C5" s="104"/>
      <c r="D5" s="101"/>
      <c r="E5" s="99"/>
      <c r="F5" s="6"/>
      <c r="G5" s="110"/>
      <c r="H5" s="106"/>
      <c r="I5" s="104"/>
      <c r="J5" s="104"/>
      <c r="K5" s="104"/>
      <c r="L5" s="104"/>
      <c r="M5" s="104"/>
      <c r="N5" s="111"/>
      <c r="O5" s="111"/>
      <c r="P5" s="112"/>
      <c r="Q5" s="112"/>
      <c r="R5" s="100"/>
      <c r="S5" s="106"/>
      <c r="T5" s="106"/>
      <c r="U5" s="113"/>
      <c r="V5" s="6"/>
      <c r="W5" s="10"/>
    </row>
  </sheetData>
  <conditionalFormatting sqref="L5">
    <cfRule type="duplicateValues" dxfId="1" priority="4"/>
  </conditionalFormatting>
  <dataValidations count="2">
    <dataValidation type="list" allowBlank="1" showInputMessage="1" showErrorMessage="1" sqref="V5" xr:uid="{00000000-0002-0000-0300-000003000000}">
      <formula1>"Loan Card,Digital Payment,Cash Receipt,Borrower Written Statement,Deliquent Staff Written Statement,Center Meeting Register,Hand Written Receipt"</formula1>
    </dataValidation>
    <dataValidation type="list" allowBlank="1" showInputMessage="1" showErrorMessage="1" sqref="P5"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0"/>
  <sheetViews>
    <sheetView showGridLines="0" workbookViewId="0">
      <pane ySplit="5" topLeftCell="A6" activePane="bottomLeft" state="frozen"/>
      <selection pane="bottomLeft"/>
    </sheetView>
  </sheetViews>
  <sheetFormatPr defaultColWidth="8.77734375" defaultRowHeight="14.4"/>
  <cols>
    <col min="1" max="12" width="8.77734375" style="4"/>
    <col min="13" max="13" width="15.44140625" style="4" customWidth="1"/>
    <col min="14" max="23" width="8.77734375" style="4"/>
    <col min="24" max="24" width="10.5546875" style="4" customWidth="1"/>
    <col min="25" max="25" width="8.77734375" style="4"/>
    <col min="26" max="26" width="9.5546875" style="4" bestFit="1" customWidth="1"/>
    <col min="27" max="27" width="9.5546875" style="4"/>
    <col min="28"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125.5546875" style="4" customWidth="1"/>
    <col min="65" max="16384" width="8.77734375" style="4"/>
  </cols>
  <sheetData>
    <row r="1" spans="1:64" s="3" customFormat="1" ht="18">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9"/>
    </row>
    <row r="2" spans="1:64" s="3" customFormat="1" ht="15.6">
      <c r="A2" s="90" t="s">
        <v>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2"/>
    </row>
    <row r="3" spans="1:64" s="3" customFormat="1" ht="13.8">
      <c r="A3" s="93" t="s">
        <v>115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5"/>
    </row>
    <row r="4" spans="1:64" s="3" customFormat="1" ht="13.8">
      <c r="A4" s="93" t="s">
        <v>116</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5"/>
    </row>
    <row r="5" spans="1:64" ht="55.2">
      <c r="A5" s="96" t="s">
        <v>117</v>
      </c>
      <c r="B5" s="96" t="s">
        <v>9</v>
      </c>
      <c r="C5" s="96" t="s">
        <v>8</v>
      </c>
      <c r="D5" s="96" t="s">
        <v>34</v>
      </c>
      <c r="E5" s="96" t="s">
        <v>33</v>
      </c>
      <c r="F5" s="96" t="s">
        <v>118</v>
      </c>
      <c r="G5" s="96" t="s">
        <v>6</v>
      </c>
      <c r="H5" s="96" t="s">
        <v>119</v>
      </c>
      <c r="I5" s="96" t="s">
        <v>120</v>
      </c>
      <c r="J5" s="96" t="s">
        <v>121</v>
      </c>
      <c r="K5" s="96" t="s">
        <v>122</v>
      </c>
      <c r="L5" s="96" t="s">
        <v>123</v>
      </c>
      <c r="M5" s="96" t="s">
        <v>124</v>
      </c>
      <c r="N5" s="96" t="s">
        <v>125</v>
      </c>
      <c r="O5" s="96" t="s">
        <v>100</v>
      </c>
      <c r="P5" s="96" t="s">
        <v>126</v>
      </c>
      <c r="Q5" s="96" t="s">
        <v>127</v>
      </c>
      <c r="R5" s="96" t="s">
        <v>128</v>
      </c>
      <c r="S5" s="96" t="s">
        <v>129</v>
      </c>
      <c r="T5" s="96" t="s">
        <v>130</v>
      </c>
      <c r="U5" s="96" t="s">
        <v>131</v>
      </c>
      <c r="V5" s="96" t="s">
        <v>132</v>
      </c>
      <c r="W5" s="96" t="s">
        <v>133</v>
      </c>
      <c r="X5" s="96" t="s">
        <v>134</v>
      </c>
      <c r="Y5" s="96" t="s">
        <v>135</v>
      </c>
      <c r="Z5" s="96" t="s">
        <v>136</v>
      </c>
      <c r="AA5" s="96" t="s">
        <v>137</v>
      </c>
      <c r="AB5" s="96" t="s">
        <v>138</v>
      </c>
      <c r="AC5" s="96" t="s">
        <v>139</v>
      </c>
      <c r="AD5" s="96" t="s">
        <v>140</v>
      </c>
      <c r="AE5" s="96" t="s">
        <v>141</v>
      </c>
      <c r="AF5" s="96" t="s">
        <v>142</v>
      </c>
      <c r="AG5" s="96" t="s">
        <v>143</v>
      </c>
      <c r="AH5" s="96" t="s">
        <v>144</v>
      </c>
      <c r="AI5" s="96" t="s">
        <v>145</v>
      </c>
      <c r="AJ5" s="96" t="s">
        <v>146</v>
      </c>
      <c r="AK5" s="96" t="s">
        <v>147</v>
      </c>
      <c r="AL5" s="96" t="s">
        <v>148</v>
      </c>
      <c r="AM5" s="96" t="s">
        <v>149</v>
      </c>
      <c r="AN5" s="96" t="s">
        <v>150</v>
      </c>
      <c r="AO5" s="96" t="s">
        <v>151</v>
      </c>
      <c r="AP5" s="96" t="s">
        <v>152</v>
      </c>
      <c r="AQ5" s="96" t="s">
        <v>153</v>
      </c>
      <c r="AR5" s="96" t="s">
        <v>154</v>
      </c>
      <c r="AS5" s="96" t="s">
        <v>155</v>
      </c>
      <c r="AT5" s="96" t="s">
        <v>156</v>
      </c>
      <c r="AU5" s="96" t="s">
        <v>157</v>
      </c>
      <c r="AV5" s="96" t="s">
        <v>158</v>
      </c>
      <c r="AW5" s="96" t="s">
        <v>159</v>
      </c>
      <c r="AX5" s="96" t="s">
        <v>160</v>
      </c>
      <c r="AY5" s="96" t="s">
        <v>161</v>
      </c>
      <c r="AZ5" s="96" t="s">
        <v>162</v>
      </c>
      <c r="BA5" s="96" t="s">
        <v>163</v>
      </c>
      <c r="BB5" s="97" t="s">
        <v>179</v>
      </c>
      <c r="BC5" s="97" t="s">
        <v>180</v>
      </c>
      <c r="BD5" s="97" t="s">
        <v>181</v>
      </c>
      <c r="BE5" s="97" t="s">
        <v>182</v>
      </c>
      <c r="BF5" s="98" t="s">
        <v>183</v>
      </c>
      <c r="BG5" s="97" t="s">
        <v>184</v>
      </c>
      <c r="BH5" s="97" t="s">
        <v>185</v>
      </c>
      <c r="BI5" s="97" t="s">
        <v>186</v>
      </c>
      <c r="BJ5" s="97" t="s">
        <v>187</v>
      </c>
      <c r="BK5" s="97" t="s">
        <v>164</v>
      </c>
      <c r="BL5" s="97" t="s">
        <v>31</v>
      </c>
    </row>
    <row r="6" spans="1:64">
      <c r="A6" s="116"/>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11"/>
      <c r="AB6" s="104"/>
      <c r="AC6" s="104"/>
      <c r="AD6" s="104"/>
      <c r="AE6" s="111"/>
      <c r="AF6" s="111"/>
      <c r="AG6" s="104"/>
      <c r="AH6" s="111"/>
      <c r="AI6" s="111"/>
      <c r="AJ6" s="111"/>
      <c r="AK6" s="111"/>
      <c r="AL6" s="111"/>
      <c r="AM6" s="111"/>
      <c r="AN6" s="111"/>
      <c r="AO6" s="111"/>
      <c r="AP6" s="111"/>
      <c r="AQ6" s="104"/>
      <c r="AR6" s="104"/>
      <c r="AS6" s="104"/>
      <c r="AT6" s="104"/>
      <c r="AU6" s="104"/>
      <c r="AV6" s="104"/>
      <c r="AW6" s="104"/>
      <c r="AX6" s="104"/>
      <c r="AY6" s="104"/>
      <c r="AZ6" s="111"/>
      <c r="BA6" s="111"/>
      <c r="BB6" s="5"/>
      <c r="BC6" s="5"/>
      <c r="BD6" s="6"/>
      <c r="BE6" s="2"/>
      <c r="BF6" s="7"/>
      <c r="BG6" s="2"/>
      <c r="BH6" s="9"/>
      <c r="BI6" s="6"/>
      <c r="BJ6" s="114"/>
      <c r="BK6" s="114"/>
      <c r="BL6" s="115"/>
    </row>
    <row r="7" spans="1:64">
      <c r="A7" s="116"/>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11"/>
      <c r="AB7" s="104"/>
      <c r="AC7" s="104"/>
      <c r="AD7" s="104"/>
      <c r="AE7" s="111"/>
      <c r="AF7" s="111"/>
      <c r="AG7" s="104"/>
      <c r="AH7" s="111"/>
      <c r="AI7" s="111"/>
      <c r="AJ7" s="111"/>
      <c r="AK7" s="111"/>
      <c r="AL7" s="111"/>
      <c r="AM7" s="111"/>
      <c r="AN7" s="111"/>
      <c r="AO7" s="111"/>
      <c r="AP7" s="111"/>
      <c r="AQ7" s="104"/>
      <c r="AR7" s="104"/>
      <c r="AS7" s="104"/>
      <c r="AT7" s="104"/>
      <c r="AU7" s="104"/>
      <c r="AV7" s="104"/>
      <c r="AW7" s="104"/>
      <c r="AX7" s="104"/>
      <c r="AY7" s="104"/>
      <c r="AZ7" s="111"/>
      <c r="BA7" s="111"/>
      <c r="BB7" s="5"/>
      <c r="BC7" s="5"/>
      <c r="BD7" s="6"/>
      <c r="BE7" s="2"/>
      <c r="BF7" s="7"/>
      <c r="BG7" s="2"/>
      <c r="BH7" s="9"/>
      <c r="BI7" s="6"/>
      <c r="BJ7" s="6"/>
      <c r="BK7" s="9"/>
      <c r="BL7" s="10"/>
    </row>
    <row r="8" spans="1:64">
      <c r="A8" s="116"/>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11"/>
      <c r="AB8" s="104"/>
      <c r="AC8" s="104"/>
      <c r="AD8" s="104"/>
      <c r="AE8" s="111"/>
      <c r="AF8" s="111"/>
      <c r="AG8" s="104"/>
      <c r="AH8" s="111"/>
      <c r="AI8" s="111"/>
      <c r="AJ8" s="111"/>
      <c r="AK8" s="111"/>
      <c r="AL8" s="111"/>
      <c r="AM8" s="111"/>
      <c r="AN8" s="111"/>
      <c r="AO8" s="111"/>
      <c r="AP8" s="111"/>
      <c r="AQ8" s="104"/>
      <c r="AR8" s="104"/>
      <c r="AS8" s="104"/>
      <c r="AT8" s="104"/>
      <c r="AU8" s="104"/>
      <c r="AV8" s="104"/>
      <c r="AW8" s="104"/>
      <c r="AX8" s="104"/>
      <c r="AY8" s="104"/>
      <c r="AZ8" s="111"/>
      <c r="BA8" s="111"/>
      <c r="BB8" s="5"/>
      <c r="BC8" s="5"/>
      <c r="BD8" s="6"/>
      <c r="BE8" s="2"/>
      <c r="BF8" s="7"/>
      <c r="BG8" s="2"/>
      <c r="BH8" s="9"/>
      <c r="BI8" s="6"/>
      <c r="BJ8" s="6"/>
      <c r="BK8" s="9"/>
      <c r="BL8" s="10"/>
    </row>
    <row r="9" spans="1:64">
      <c r="A9" s="116"/>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11"/>
      <c r="AB9" s="104"/>
      <c r="AC9" s="104"/>
      <c r="AD9" s="104"/>
      <c r="AE9" s="111"/>
      <c r="AF9" s="111"/>
      <c r="AG9" s="104"/>
      <c r="AH9" s="111"/>
      <c r="AI9" s="111"/>
      <c r="AJ9" s="111"/>
      <c r="AK9" s="111"/>
      <c r="AL9" s="111"/>
      <c r="AM9" s="111"/>
      <c r="AN9" s="111"/>
      <c r="AO9" s="111"/>
      <c r="AP9" s="111"/>
      <c r="AQ9" s="104"/>
      <c r="AR9" s="104"/>
      <c r="AS9" s="104"/>
      <c r="AT9" s="104"/>
      <c r="AU9" s="104"/>
      <c r="AV9" s="104"/>
      <c r="AW9" s="104"/>
      <c r="AX9" s="104"/>
      <c r="AY9" s="104"/>
      <c r="AZ9" s="111"/>
      <c r="BA9" s="111"/>
      <c r="BB9" s="5"/>
      <c r="BC9" s="5"/>
      <c r="BD9" s="6"/>
      <c r="BE9" s="2"/>
      <c r="BF9" s="7"/>
      <c r="BG9" s="2"/>
      <c r="BH9" s="9"/>
      <c r="BI9" s="6"/>
      <c r="BJ9" s="6"/>
      <c r="BK9" s="9"/>
      <c r="BL9" s="10"/>
    </row>
    <row r="10" spans="1:64">
      <c r="A10" s="11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11"/>
      <c r="AB10" s="104"/>
      <c r="AC10" s="104"/>
      <c r="AD10" s="104"/>
      <c r="AE10" s="111"/>
      <c r="AF10" s="111"/>
      <c r="AG10" s="104"/>
      <c r="AH10" s="111"/>
      <c r="AI10" s="111"/>
      <c r="AJ10" s="111"/>
      <c r="AK10" s="111"/>
      <c r="AL10" s="111"/>
      <c r="AM10" s="111"/>
      <c r="AN10" s="111"/>
      <c r="AO10" s="111"/>
      <c r="AP10" s="111"/>
      <c r="AQ10" s="104"/>
      <c r="AR10" s="104"/>
      <c r="AS10" s="104"/>
      <c r="AT10" s="104"/>
      <c r="AU10" s="104"/>
      <c r="AV10" s="104"/>
      <c r="AW10" s="104"/>
      <c r="AX10" s="104"/>
      <c r="AY10" s="104"/>
      <c r="AZ10" s="111"/>
      <c r="BA10" s="111"/>
      <c r="BB10" s="5"/>
      <c r="BC10" s="5"/>
      <c r="BD10" s="6"/>
      <c r="BE10" s="2"/>
      <c r="BF10" s="7"/>
      <c r="BG10" s="2"/>
      <c r="BH10" s="9"/>
      <c r="BI10" s="6"/>
      <c r="BJ10" s="6"/>
      <c r="BK10" s="9"/>
      <c r="BL10" s="10"/>
    </row>
  </sheetData>
  <conditionalFormatting sqref="X1:X1048576">
    <cfRule type="duplicateValues" dxfId="0" priority="1"/>
  </conditionalFormatting>
  <dataValidations count="5">
    <dataValidation type="list" allowBlank="1" showInputMessage="1" showErrorMessage="1" sqref="BD6:BD10" xr:uid="{00000000-0002-0000-0400-000000000000}">
      <formula1>"Visited,Not Visited"</formula1>
    </dataValidation>
    <dataValidation type="list" allowBlank="1" showInputMessage="1" showErrorMessage="1" sqref="BE6:BE10" xr:uid="{00000000-0002-0000-0400-000001000000}">
      <formula1>"Borrower,Borrower Not Available,Borrower Migrated,Borrower Family Member"</formula1>
    </dataValidation>
    <dataValidation type="list" allowBlank="1" showInputMessage="1" showErrorMessage="1" sqref="BF6:BF10" xr:uid="{00000000-0002-0000-0400-000002000000}">
      <formula1>"Available,Not Available"</formula1>
    </dataValidation>
    <dataValidation type="list" allowBlank="1" showInputMessage="1" showErrorMessage="1" sqref="BG6:BG10"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0" xr:uid="{00000000-0002-0000-0400-00000400000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168</v>
      </c>
    </row>
    <row r="2" spans="1:1">
      <c r="A2" s="2" t="s">
        <v>169</v>
      </c>
    </row>
    <row r="3" spans="1:1">
      <c r="A3" s="2" t="s">
        <v>170</v>
      </c>
    </row>
    <row r="4" spans="1:1">
      <c r="A4" s="2" t="s">
        <v>171</v>
      </c>
    </row>
    <row r="5" spans="1:1">
      <c r="A5" s="2" t="s">
        <v>172</v>
      </c>
    </row>
    <row r="6" spans="1:1">
      <c r="A6" s="2" t="s">
        <v>173</v>
      </c>
    </row>
    <row r="7" spans="1:1">
      <c r="A7" s="2" t="s">
        <v>174</v>
      </c>
    </row>
    <row r="8" spans="1:1">
      <c r="A8" s="2" t="s">
        <v>175</v>
      </c>
    </row>
    <row r="9" spans="1:1">
      <c r="A9" s="2" t="s">
        <v>176</v>
      </c>
    </row>
    <row r="10" spans="1:1">
      <c r="A10" s="2" t="s">
        <v>177</v>
      </c>
    </row>
    <row r="11" spans="1:1">
      <c r="A11" s="2" t="s">
        <v>178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827902344C44995DC9C5E60C186B7" ma:contentTypeVersion="15" ma:contentTypeDescription="Create a new document." ma:contentTypeScope="" ma:versionID="26cc1f01ef0cc5a52e05948896eeadb6">
  <xsd:schema xmlns:xsd="http://www.w3.org/2001/XMLSchema" xmlns:xs="http://www.w3.org/2001/XMLSchema" xmlns:p="http://schemas.microsoft.com/office/2006/metadata/properties" xmlns:ns3="5002d67b-8e2c-4e98-a388-fcf591803340" xmlns:ns4="b67f47ed-40ce-4e9f-83a1-b0ae4c3fbc6f" targetNamespace="http://schemas.microsoft.com/office/2006/metadata/properties" ma:root="true" ma:fieldsID="c66d52ba0c52458776e21cf6dfc0f587" ns3:_="" ns4:_="">
    <xsd:import namespace="5002d67b-8e2c-4e98-a388-fcf591803340"/>
    <xsd:import namespace="b67f47ed-40ce-4e9f-83a1-b0ae4c3fbc6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2d67b-8e2c-4e98-a388-fcf591803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47ed-40ce-4e9f-83a1-b0ae4c3fbc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002d67b-8e2c-4e98-a388-fcf591803340" xsi:nil="true"/>
  </documentManagement>
</p:properties>
</file>

<file path=customXml/itemProps1.xml><?xml version="1.0" encoding="utf-8"?>
<ds:datastoreItem xmlns:ds="http://schemas.openxmlformats.org/officeDocument/2006/customXml" ds:itemID="{CB5521BF-0C90-4F2B-AFC4-3D344217B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2d67b-8e2c-4e98-a388-fcf591803340"/>
    <ds:schemaRef ds:uri="b67f47ed-40ce-4e9f-83a1-b0ae4c3fb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AFE98D-077D-4B2E-8060-40052950CF30}">
  <ds:schemaRefs>
    <ds:schemaRef ds:uri="http://schemas.microsoft.com/sharepoint/v3/contenttype/forms"/>
  </ds:schemaRefs>
</ds:datastoreItem>
</file>

<file path=customXml/itemProps3.xml><?xml version="1.0" encoding="utf-8"?>
<ds:datastoreItem xmlns:ds="http://schemas.openxmlformats.org/officeDocument/2006/customXml" ds:itemID="{93D81907-5F07-4640-B324-0D54BA358C0A}">
  <ds:schemaRefs>
    <ds:schemaRef ds:uri="http://schemas.microsoft.com/office/2006/documentManagement/types"/>
    <ds:schemaRef ds:uri="5002d67b-8e2c-4e98-a388-fcf591803340"/>
    <ds:schemaRef ds:uri="http://purl.org/dc/elements/1.1/"/>
    <ds:schemaRef ds:uri="http://purl.org/dc/terms/"/>
    <ds:schemaRef ds:uri="b67f47ed-40ce-4e9f-83a1-b0ae4c3fbc6f"/>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2025-04-29T09:42:54Z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35241D44A398478CB71CFDFC32C0120B_12</vt:lpwstr>
  </property>
  <property fmtid="{D5CDD505-2E9C-101B-9397-08002B2CF9AE}" pid="3" name="KSOProductBuildVer">
    <vt:lpwstr>1033-12.2.0.20323</vt:lpwstr>
  </property>
  <property fmtid="{D5CDD505-2E9C-101B-9397-08002B2CF9AE}" pid="4" name="ContentTypeId">
    <vt:lpwstr>0x01010054B827902344C44995DC9C5E60C186B7</vt:lpwstr>
  </property>
</Properties>
</file>