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08/"/>
    </mc:Choice>
  </mc:AlternateContent>
  <xr:revisionPtr revIDLastSave="450" documentId="8_{3FBF647F-5D9F-4FEC-A389-4BF0F7D8376B}" xr6:coauthVersionLast="47" xr6:coauthVersionMax="47" xr10:uidLastSave="{11E9B74F-8BD4-4105-A5D7-A9A341D429A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<sst xmlns="http://schemas.openxmlformats.org/spreadsheetml/2006/main" count="373" uniqueCount="285">
  <si>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</si>
  <si>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</si>
  <si>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</si>
  <si>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</si>
  <si>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</si>
  <si>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</si>
  <si>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</si>
  <si>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</si>
  <si>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</si>
  <si>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</si>
  <si>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</si>
  <si>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</si>
  <si>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</si>
  <si>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</si>
  <si>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</si>
  <si>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</si>
  <si>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</si>
  <si>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</si>
  <si>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</si>
  <si>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</si>
  <si>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</si>
  <si>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</si>
  <si>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</si>
  <si>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</si>
  <si>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</si>
  <si>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</si>
  <si>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</si>
  <si>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</si>
  <si>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</si>
  <si>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</si>
  <si>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</si>
  <si>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</si>
  <si>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</si>
  <si>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</si>
  <si>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</si>
  <si>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</si>
  <si>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</si>
  <si>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</si>
  <si>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</si>
  <si>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</si>
  <si>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</si>
  <si>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</si>
  <si>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</si>
  <si>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</si>
  <si>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</si>
  <si>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</si>
  <si>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</si>
  <si>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</si>
  <si>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</si>
  <si>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</si>
  <si>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</si>
  <si>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</si>
  <si>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</si>
  <si>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</si>
  <si>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</si>
  <si>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</si>
  <si>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</si>
  <si>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</si>
  <si>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</si>
  <si>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</si>
  <si>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</si>
  <si>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</si>
  <si>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</si>
  <si>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</si>
  <si>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</si>
  <si>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</si>
  <si>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</si>
  <si>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</si>
  <si>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</si>
  <si>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</si>
  <si>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</si>
  <si>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</si>
  <si>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</si>
  <si>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</si>
  <si>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</si>
  <si>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</si>
  <si>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</si>
  <si>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</si>
  <si>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</si>
  <si>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</si>
  <si>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</si>
  <si>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</si>
  <si>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</si>
  <si>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</si>
  <si>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</si>
  <si>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</si>
  <si>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</si>
  <si>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</si>
  <si>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</si>
  <si>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</si>
  <si>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</si>
  <si>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</si>
  <si>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</si>
  <si>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</si>
  <si>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</si>
  <si>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</si>
  <si>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</si>
  <si>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</si>
  <si>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</si>
  <si>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</si>
  <si>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</si>
  <si>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</si>
  <si>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</si>
  <si>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</si>
  <si>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</si>
  <si>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</si>
  <si>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</si>
  <si>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</si>
  <si>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</si>
  <si>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</si>
  <si>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</si>
  <si>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</si>
  <si>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</si>
  <si>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</si>
  <si>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</si>
  <si>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</si>
  <si>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</si>
  <si>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</si>
  <si>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</si>
  <si>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</si>
  <si>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</si>
  <si>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</si>
  <si>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</si>
  <si>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</si>
  <si>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</si>
  <si>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</si>
  <si>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</si>
  <si>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</si>
  <si>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</si>
  <si>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</si>
  <si>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</si>
  <si>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</si>
  <si>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</si>
  <si>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</si>
  <si>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</si>
  <si>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</si>
  <si>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</si>
  <si>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</si>
  <si>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</si>
  <si>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</si>
  <si>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</si>
  <si>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</si>
  <si>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</si>
  <si>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</si>
  <si>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</si>
  <si>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</si>
  <si>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</si>
  <si>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</si>
  <si>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</si>
  <si>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</si>
  <si>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</si>
  <si>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</si>
  <si>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</si>
  <si>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</si>
  <si>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</si>
  <si>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</si>
  <si>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</si>
  <si>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</si>
  <si>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</si>
  <si>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</si>
  <si>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</si>
  <si>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</si>
  <si>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</si>
  <si>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</si>
  <si>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</si>
  <si>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</si>
  <si>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</si>
  <si>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</si>
  <si>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</si>
  <si>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</si>
  <si>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</si>
  <si>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</si>
  <si>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</si>
  <si>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</si>
  <si>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</si>
  <si>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</si>
  <si>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</si>
  <si>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</si>
  <si>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</si>
  <si>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</si>
  <si>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</si>
  <si>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</si>
  <si>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</si>
  <si>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</si>
  <si>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</si>
  <si>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</si>
  <si>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</si>
  <si>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</si>
  <si>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</si>
  <si>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</si>
  <si>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</si>
  <si>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</si>
  <si>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</si>
  <si>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</si>
  <si>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</si>
  <si>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</si>
  <si>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</si>
  <si>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</si>
  <si>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</si>
  <si>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</si>
  <si>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</si>
  <si>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</si>
  <si>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</si>
  <si>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</si>
  <si>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</si>
  <si>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</si>
  <si>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</si>
  <si>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</si>
  <si>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</si>
  <si>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</si>
  <si>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</si>
  <si>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</si>
  <si>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</si>
  <si>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</si>
  <si>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</si>
  <si>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</si>
  <si>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</si>
  <si>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</si>
  <si>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</si>
  <si>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</si>
  <si>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</si>
  <si>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</si>
  <si>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</si>
  <si>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</si>
  <si>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</si>
  <si>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</si>
  <si>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</si>
  <si>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</si>
  <si>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</si>
  <si>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</si>
  <si>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</si>
  <si>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</si>
  <si>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</si>
  <si>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</si>
  <si>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</si>
  <si>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</si>
  <si>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</si>
  <si>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</si>
  <si>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</si>
  <si>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</si>
  <si>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</si>
  <si>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</si>
  <si>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</si>
  <si>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</si>
  <si>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</si>
  <si>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CSS</t>
  </si>
  <si>
    <t>Deependra Shrivastava/SF0002115</t>
  </si>
  <si>
    <t>Ambikapur</t>
  </si>
  <si>
    <t>Chhattisgarh</t>
  </si>
  <si>
    <t>Credit Assistant</t>
  </si>
  <si>
    <t>East</t>
  </si>
  <si>
    <t>Chetana</t>
  </si>
  <si>
    <t>HINDU</t>
  </si>
  <si>
    <t>Completed-Report Submitted</t>
  </si>
  <si>
    <t>Suresh Kumar Padhan/SF0005800</t>
  </si>
  <si>
    <t>Loan Outstanding Report Detailed Recon as on 31-Jan-2026</t>
  </si>
  <si>
    <t>Report generation date &amp; time: Tuesday, February 10, 2026 5:51 PM</t>
  </si>
  <si>
    <t>Manendragarh</t>
  </si>
  <si>
    <t>CHGL2073</t>
  </si>
  <si>
    <t>Baikunthapur</t>
  </si>
  <si>
    <t>Ghadi Chowk</t>
  </si>
  <si>
    <t>SF0031071</t>
  </si>
  <si>
    <t>Mukesh</t>
  </si>
  <si>
    <t>Ghadi Chowk 22</t>
  </si>
  <si>
    <t>118675</t>
  </si>
  <si>
    <t>CID207301258</t>
  </si>
  <si>
    <t>OBC</t>
  </si>
  <si>
    <t>Agriculture &amp; Farming</t>
  </si>
  <si>
    <t>ANJU KHATIK</t>
  </si>
  <si>
    <t>28-Jan-2024</t>
  </si>
  <si>
    <t>Tue</t>
  </si>
  <si>
    <t>8</t>
  </si>
  <si>
    <t>12.31 Yrs</t>
  </si>
  <si>
    <t>07 Aug 2019</t>
  </si>
  <si>
    <t>&gt; 10 Years</t>
  </si>
  <si>
    <t>12-Mar-2024</t>
  </si>
  <si>
    <t>07-Jan-2026</t>
  </si>
  <si>
    <t>Open</t>
  </si>
  <si>
    <t>8468494946</t>
  </si>
  <si>
    <t>As Par Borrower ANJU KHATIK Loan Card (351664674) Lo Om Prakash/SF0068508 has Collected 5 EMI Rs. 4300 /- On Date 10-03-24 , 10-05-24, 10-07-24, 10-08-24 And 10-04-25 But Lo Not Pasted In FIMO. And Borrower Anju Khatik Granted New Fresh Loan(354758315) On Date 28-Jan-24 .</t>
  </si>
  <si>
    <t>Om Prakash</t>
  </si>
  <si>
    <t>SF0068508</t>
  </si>
  <si>
    <t xml:space="preserve"> As per the complaint,observed that as Par Borrower ANJU KHATIK Loan Card (351664674) Lo Om Prakash/SF0068508 has Collected 5 EMI Rs. 4300 /- On Date 10-03-24 , 10-05-24, 10-07-24, 10-08-24 And 10-04-25 But Lo Not Pasted In FIMO. And Borrower Anju Khatik Granted New Fresh Loan(354758315) On Date 28-Jan-24 </t>
  </si>
  <si>
    <t>Terminated</t>
  </si>
  <si>
    <t>FN25-26-03708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</si>
</sst>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CHGL2073</v>
      </c>
      <c r="D5" s="63" t="str">
        <f>IF('Physical Cash at Safe'!D28="Yes", 'Physical Cash at Safe'!B4, 'Borrower Wise Details'!C5)</f>
        <v>Baikunthapur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46050</v>
      </c>
      <c r="H5" s="107" t="s">
        <v>245</v>
      </c>
      <c r="I5" s="61">
        <v>46052</v>
      </c>
      <c r="J5" s="74" t="str">
        <f>IF('Physical Cash at Safe'!D28="Yes",'Physical Cash at Safe'!E28,IF('Borrower Wise Details'!D5&lt;&gt;"",'Borrower Wise Details'!D5,""))</f>
        <v>FN25-26-03708</v>
      </c>
      <c r="K5" s="81">
        <v>1</v>
      </c>
      <c r="L5" s="82">
        <v>21500</v>
      </c>
      <c r="M5" s="82">
        <v>0</v>
      </c>
      <c r="N5" s="82"/>
      <c r="O5" s="82"/>
      <c r="P5" s="82" t="s">
        <v>254</v>
      </c>
      <c r="Q5" s="82" t="s">
        <v>246</v>
      </c>
      <c r="R5" s="75" t="str">
        <f>IF('Physical Cash at Safe'!$D$28="Yes", 'Physical Cash at Safe'!$A$28, IF('Borrower Wise Details'!F5&lt;&gt;"", 'Borrower Wise Details'!F5, ""))</f>
        <v>Om Prakash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SF0068508</v>
      </c>
      <c r="U5" s="77" t="s">
        <v>283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46053</v>
      </c>
      <c r="AA5" s="61">
        <v>46053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46079</v>
      </c>
      <c r="AH5" s="70" t="s">
        <v>282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P5" sqref="A1: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CHGL2073</v>
      </c>
      <c r="C5" s="50" t="str">
        <f>IF('Fraud Investigation Report'!D5="", "", 'Fraud Investigation Report'!D5)</f>
        <v>Baikunthapur</v>
      </c>
      <c r="D5" s="68" t="str">
        <f>IF(OR('Fraud Investigation Report'!R5="", 'Fraud Investigation Report'!R5=0), "", 'Fraud Investigation Report'!R5)</f>
        <v>Om Prakash</v>
      </c>
      <c r="E5" s="68" t="str">
        <f>IF(OR('Fraud Investigation Report'!T5="", 'Fraud Investigation Report'!T5=0), "", 'Fraud Investigation Report'!T5)</f>
        <v>SF0068508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21500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3" zoomScale="96" zoomScaleNormal="96" workbookViewId="0">
      <selection activeCell="R5" sqref="R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CHGL2073</v>
      </c>
      <c r="C5" s="119" t="str">
        <f>IF('Loan Outstanding Report'!$H$5="", "", 'Loan Outstanding Report'!$H$5)</f>
        <v>Baikunthapur</v>
      </c>
      <c r="D5" s="165" t="s">
        <v>284</v>
      </c>
      <c r="E5" s="65">
        <v>46053</v>
      </c>
      <c r="F5" s="38" t="s">
        <v>280</v>
      </c>
      <c r="G5" s="49" t="s">
        <v>281</v>
      </c>
      <c r="H5" s="49" t="s">
        <v>249</v>
      </c>
      <c r="I5" s="120" t="s">
        <v>263</v>
      </c>
      <c r="J5" s="120" t="s">
        <v>265</v>
      </c>
      <c r="K5" s="120" t="s">
        <v>268</v>
      </c>
      <c r="L5" s="11">
        <v>354758315</v>
      </c>
      <c r="M5" s="65" t="s">
        <v>269</v>
      </c>
      <c r="N5" s="124">
        <v>80000</v>
      </c>
      <c r="O5" s="124">
        <v>4270</v>
      </c>
      <c r="P5" s="121" t="s">
        <v>139</v>
      </c>
      <c r="Q5" s="80">
        <v>45361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201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CHGL2073</v>
      </c>
      <c r="C6" s="119" t="str">
        <f>IF(J6&lt;&gt;"", $C$5, "")</f>
        <v>Baikunthapur</v>
      </c>
      <c r="D6" s="165" t="s">
        <v>284</v>
      </c>
      <c r="E6" s="65">
        <v>46053</v>
      </c>
      <c r="F6" s="38" t="s">
        <v>280</v>
      </c>
      <c r="G6" s="49" t="s">
        <v>281</v>
      </c>
      <c r="H6" s="49" t="s">
        <v>249</v>
      </c>
      <c r="I6" s="120" t="s">
        <v>263</v>
      </c>
      <c r="J6" s="120" t="s">
        <v>265</v>
      </c>
      <c r="K6" s="120" t="s">
        <v>268</v>
      </c>
      <c r="L6" s="11">
        <v>354758315</v>
      </c>
      <c r="M6" s="65" t="s">
        <v>269</v>
      </c>
      <c r="N6" s="124">
        <v>80000</v>
      </c>
      <c r="O6" s="124">
        <v>4270</v>
      </c>
      <c r="P6" s="121" t="s">
        <v>139</v>
      </c>
      <c r="Q6" s="80">
        <v>45422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201</v>
      </c>
      <c r="W6" s="122" t="s">
        <v>279</v>
      </c>
    </row>
    <row r="7" spans="1:23" ht="25" customHeight="1" x14ac:dyDescent="0.3">
      <c r="A7" s="64">
        <v>3</v>
      </c>
      <c r="B7" s="60" t="str">
        <f t="shared" ref="B7:B70" si="2">IF(J7&lt;&gt;"", $B$5, "")</f>
        <v>CHGL2073</v>
      </c>
      <c r="C7" s="119" t="str">
        <f t="shared" ref="C7:C70" si="3">IF(J7&lt;&gt;"", $C$5, "")</f>
        <v>Baikunthapur</v>
      </c>
      <c r="D7" s="165" t="s">
        <v>284</v>
      </c>
      <c r="E7" s="65">
        <v>46053</v>
      </c>
      <c r="F7" s="38" t="s">
        <v>280</v>
      </c>
      <c r="G7" s="49" t="s">
        <v>281</v>
      </c>
      <c r="H7" s="49" t="s">
        <v>249</v>
      </c>
      <c r="I7" s="120" t="s">
        <v>263</v>
      </c>
      <c r="J7" s="120" t="s">
        <v>265</v>
      </c>
      <c r="K7" s="120" t="s">
        <v>268</v>
      </c>
      <c r="L7" s="11">
        <v>354758315</v>
      </c>
      <c r="M7" s="65" t="s">
        <v>269</v>
      </c>
      <c r="N7" s="124">
        <v>80000</v>
      </c>
      <c r="O7" s="124">
        <v>4270</v>
      </c>
      <c r="P7" s="121" t="s">
        <v>139</v>
      </c>
      <c r="Q7" s="80">
        <v>45483</v>
      </c>
      <c r="R7" s="124">
        <v>4300</v>
      </c>
      <c r="S7" s="124">
        <v>0</v>
      </c>
      <c r="T7" s="124">
        <v>0</v>
      </c>
      <c r="U7" s="125">
        <f t="shared" si="1"/>
        <v>4300</v>
      </c>
      <c r="V7" s="117" t="s">
        <v>201</v>
      </c>
      <c r="W7" s="122" t="s">
        <v>279</v>
      </c>
    </row>
    <row r="8" spans="1:23" ht="25" customHeight="1" x14ac:dyDescent="0.3">
      <c r="A8" s="64">
        <v>4</v>
      </c>
      <c r="B8" s="60" t="str">
        <f t="shared" si="2"/>
        <v>CHGL2073</v>
      </c>
      <c r="C8" s="119" t="str">
        <f t="shared" si="3"/>
        <v>Baikunthapur</v>
      </c>
      <c r="D8" s="165" t="s">
        <v>284</v>
      </c>
      <c r="E8" s="65">
        <v>46053</v>
      </c>
      <c r="F8" s="38" t="s">
        <v>280</v>
      </c>
      <c r="G8" s="49" t="s">
        <v>281</v>
      </c>
      <c r="H8" s="49" t="s">
        <v>249</v>
      </c>
      <c r="I8" s="120" t="s">
        <v>263</v>
      </c>
      <c r="J8" s="120" t="s">
        <v>265</v>
      </c>
      <c r="K8" s="120" t="s">
        <v>268</v>
      </c>
      <c r="L8" s="11">
        <v>354758315</v>
      </c>
      <c r="M8" s="65" t="s">
        <v>269</v>
      </c>
      <c r="N8" s="124">
        <v>80000</v>
      </c>
      <c r="O8" s="124">
        <v>4270</v>
      </c>
      <c r="P8" s="121" t="s">
        <v>139</v>
      </c>
      <c r="Q8" s="80">
        <v>45514</v>
      </c>
      <c r="R8" s="124">
        <v>4300</v>
      </c>
      <c r="S8" s="124">
        <v>0</v>
      </c>
      <c r="T8" s="124">
        <v>0</v>
      </c>
      <c r="U8" s="125">
        <f t="shared" si="1"/>
        <v>4300</v>
      </c>
      <c r="V8" s="117" t="s">
        <v>201</v>
      </c>
      <c r="W8" s="122" t="s">
        <v>279</v>
      </c>
    </row>
    <row r="9" spans="1:23" ht="25" customHeight="1" x14ac:dyDescent="0.3">
      <c r="A9" s="64">
        <v>5</v>
      </c>
      <c r="B9" s="60" t="str">
        <f t="shared" si="2"/>
        <v>CHGL2073</v>
      </c>
      <c r="C9" s="119" t="str">
        <f t="shared" si="3"/>
        <v>Baikunthapur</v>
      </c>
      <c r="D9" s="165" t="s">
        <v>284</v>
      </c>
      <c r="E9" s="65">
        <v>46053</v>
      </c>
      <c r="F9" s="38" t="s">
        <v>280</v>
      </c>
      <c r="G9" s="49" t="s">
        <v>281</v>
      </c>
      <c r="H9" s="49" t="s">
        <v>249</v>
      </c>
      <c r="I9" s="120" t="s">
        <v>263</v>
      </c>
      <c r="J9" s="120" t="s">
        <v>265</v>
      </c>
      <c r="K9" s="120" t="s">
        <v>268</v>
      </c>
      <c r="L9" s="11">
        <v>354758315</v>
      </c>
      <c r="M9" s="65" t="s">
        <v>269</v>
      </c>
      <c r="N9" s="124">
        <v>80000</v>
      </c>
      <c r="O9" s="124">
        <v>4270</v>
      </c>
      <c r="P9" s="121" t="s">
        <v>139</v>
      </c>
      <c r="Q9" s="80">
        <v>45757</v>
      </c>
      <c r="R9" s="124">
        <v>4300</v>
      </c>
      <c r="S9" s="124">
        <v>0</v>
      </c>
      <c r="T9" s="124">
        <v>0</v>
      </c>
      <c r="U9" s="125">
        <f t="shared" si="1"/>
        <v>4300</v>
      </c>
      <c r="V9" s="117" t="s">
        <v>201</v>
      </c>
      <c r="W9" s="122" t="s">
        <v>279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96" zoomScaleNormal="96" workbookViewId="0">
      <selection activeCell="BH5" sqref="BH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248</v>
      </c>
      <c r="D5" s="38" t="s">
        <v>247</v>
      </c>
      <c r="E5" s="38" t="s">
        <v>257</v>
      </c>
      <c r="F5" s="38" t="s">
        <v>257</v>
      </c>
      <c r="G5" s="84" t="s">
        <v>258</v>
      </c>
      <c r="H5" s="38" t="s">
        <v>259</v>
      </c>
      <c r="I5" s="84">
        <v>35554</v>
      </c>
      <c r="J5" s="38" t="s">
        <v>260</v>
      </c>
      <c r="K5" s="84">
        <v>35554</v>
      </c>
      <c r="L5" s="84" t="s">
        <v>261</v>
      </c>
      <c r="M5" s="38" t="s">
        <v>262</v>
      </c>
      <c r="N5" s="84">
        <v>53235</v>
      </c>
      <c r="O5" s="84" t="s">
        <v>263</v>
      </c>
      <c r="P5" s="84">
        <v>78137</v>
      </c>
      <c r="Q5" s="38" t="s">
        <v>264</v>
      </c>
      <c r="R5" s="38" t="s">
        <v>251</v>
      </c>
      <c r="S5" s="84" t="s">
        <v>265</v>
      </c>
      <c r="T5" s="84" t="s">
        <v>265</v>
      </c>
      <c r="U5" s="84" t="s">
        <v>266</v>
      </c>
      <c r="V5" s="84" t="s">
        <v>252</v>
      </c>
      <c r="W5" s="84">
        <v>0</v>
      </c>
      <c r="X5" s="38" t="s">
        <v>267</v>
      </c>
      <c r="Y5" s="84">
        <v>354758315</v>
      </c>
      <c r="Z5" s="38" t="s">
        <v>268</v>
      </c>
      <c r="AA5" s="108" t="s">
        <v>269</v>
      </c>
      <c r="AB5" s="84">
        <v>80000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4270</v>
      </c>
      <c r="AK5" s="84">
        <v>4270</v>
      </c>
      <c r="AL5" s="108" t="s">
        <v>276</v>
      </c>
      <c r="AM5" s="84">
        <v>43630.29</v>
      </c>
      <c r="AN5" s="112">
        <v>19769.71</v>
      </c>
      <c r="AO5" s="112">
        <v>63400</v>
      </c>
      <c r="AP5" s="112">
        <v>36369.71</v>
      </c>
      <c r="AQ5" s="112">
        <v>3884.29</v>
      </c>
      <c r="AR5" s="112">
        <v>40254</v>
      </c>
      <c r="AS5" s="112">
        <v>31028.16</v>
      </c>
      <c r="AT5" s="112">
        <v>3781.84</v>
      </c>
      <c r="AU5" s="112">
        <v>34810</v>
      </c>
      <c r="AV5" s="84">
        <v>23</v>
      </c>
      <c r="AW5" s="84"/>
      <c r="AX5" s="84"/>
      <c r="AY5" s="108"/>
      <c r="AZ5" s="84"/>
      <c r="BA5" s="84"/>
      <c r="BB5" s="84" t="s">
        <v>277</v>
      </c>
      <c r="BC5" s="84"/>
      <c r="BD5" s="108"/>
      <c r="BE5" s="84">
        <v>0</v>
      </c>
      <c r="BF5" s="38" t="s">
        <v>265</v>
      </c>
      <c r="BG5" s="84" t="s">
        <v>278</v>
      </c>
      <c r="BH5" s="114" t="s">
        <v>244</v>
      </c>
      <c r="BI5" s="38" t="s">
        <v>110</v>
      </c>
      <c r="BJ5" s="85">
        <v>46053</v>
      </c>
      <c r="BK5" s="84"/>
      <c r="BL5" s="38" t="s">
        <v>114</v>
      </c>
      <c r="BM5" s="115" t="s">
        <v>119</v>
      </c>
      <c r="BN5" s="116" t="s">
        <v>200</v>
      </c>
      <c r="BO5" s="84" t="s">
        <v>241</v>
      </c>
      <c r="BP5" s="130">
        <v>21500</v>
      </c>
      <c r="BQ5" s="117" t="s">
        <v>201</v>
      </c>
      <c r="BR5" s="118" t="s">
        <v>279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130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2026-02-26T09:23:13Z</dcterms:modified>
</cp:coreProperties>
</file>