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722\"/>
    </mc:Choice>
  </mc:AlternateContent>
  <xr:revisionPtr revIDLastSave="0" documentId="13_ncr:1_{3B84857C-120C-42E5-9300-7F4B4C378F9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<sst xmlns="http://schemas.openxmlformats.org/spreadsheetml/2006/main" count="741" uniqueCount="415">
  <si>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</si>
  <si>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</si>
  <si>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</si>
  <si>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</si>
  <si>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</si>
  <si>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</si>
  <si>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</si>
  <si>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</si>
  <si>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</si>
  <si>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</si>
  <si>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</si>
  <si>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</si>
  <si>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</si>
  <si>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</si>
  <si>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</si>
  <si>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</si>
  <si>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</si>
  <si>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</si>
  <si>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</si>
  <si>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</si>
  <si>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</si>
  <si>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</si>
  <si>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</si>
  <si>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</si>
  <si>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</si>
  <si>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</si>
  <si>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</si>
  <si>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</si>
  <si>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</si>
  <si>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</si>
  <si>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</si>
  <si>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</si>
  <si>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</si>
  <si>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</si>
  <si>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</si>
  <si>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</si>
  <si>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</si>
  <si>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</si>
  <si>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</si>
  <si>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</si>
  <si>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</si>
  <si>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</si>
  <si>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</si>
  <si>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</si>
  <si>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</si>
  <si>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</si>
  <si>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</si>
  <si>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</si>
  <si>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</si>
  <si>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</si>
  <si>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</si>
  <si>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</si>
  <si>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</si>
  <si>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</si>
  <si>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</si>
  <si>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</si>
  <si>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</si>
  <si>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</si>
  <si>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</si>
  <si>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</si>
  <si>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</si>
  <si>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</si>
  <si>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</si>
  <si>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</si>
  <si>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</si>
  <si>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</si>
  <si>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</si>
  <si>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</si>
  <si>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</si>
  <si>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</si>
  <si>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</si>
  <si>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</si>
  <si>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</si>
  <si>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</si>
  <si>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</si>
  <si>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</si>
  <si>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</si>
  <si>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</si>
  <si>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</si>
  <si>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</si>
  <si>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</si>
  <si>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</si>
  <si>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</si>
  <si>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</si>
  <si>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</si>
  <si>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</si>
  <si>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</si>
  <si>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</si>
  <si>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</si>
  <si>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</si>
  <si>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</si>
  <si>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</si>
  <si>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</si>
  <si>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</si>
  <si>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</si>
  <si>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</si>
  <si>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</si>
  <si>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</si>
  <si>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</si>
  <si>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</si>
  <si>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</si>
  <si>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</si>
  <si>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</si>
  <si>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</si>
  <si>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</si>
  <si>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</si>
  <si>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</si>
  <si>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</si>
  <si>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</si>
  <si>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</si>
  <si>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</si>
  <si>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</si>
  <si>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</si>
  <si>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</si>
  <si>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</si>
  <si>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</si>
  <si>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</si>
  <si>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</si>
  <si>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</si>
  <si>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</si>
  <si>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</si>
  <si>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</si>
  <si>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</si>
  <si>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</si>
  <si>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</si>
  <si>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</si>
  <si>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</si>
  <si>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</si>
  <si>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</si>
  <si>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</si>
  <si>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</si>
  <si>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</si>
  <si>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</si>
  <si>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</si>
  <si>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</si>
  <si>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</si>
  <si>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</si>
  <si>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</si>
  <si>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</si>
  <si>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</si>
  <si>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</si>
  <si>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</si>
  <si>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</si>
  <si>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</si>
  <si>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</si>
  <si>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</si>
  <si>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</si>
  <si>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</si>
  <si>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</si>
  <si>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</si>
  <si>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</si>
  <si>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</si>
  <si>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</si>
  <si>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</si>
  <si>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</si>
  <si>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</si>
  <si>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</si>
  <si>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</si>
  <si>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</si>
  <si>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</si>
  <si>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</si>
  <si>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</si>
  <si>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</si>
  <si>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</si>
  <si>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</si>
  <si>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</si>
  <si>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</si>
  <si>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</si>
  <si>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</si>
  <si>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</si>
  <si>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</si>
  <si>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</si>
  <si>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</si>
  <si>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</si>
  <si>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</si>
  <si>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</si>
  <si>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</si>
  <si>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</si>
  <si>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</si>
  <si>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</si>
  <si>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</si>
  <si>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</si>
  <si>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</si>
  <si>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</si>
  <si>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</si>
  <si>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</si>
  <si>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</si>
  <si>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</si>
  <si>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</si>
  <si>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</si>
  <si>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</si>
  <si>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</si>
  <si>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</si>
  <si>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</si>
  <si>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</si>
  <si>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</si>
  <si>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</si>
  <si>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</si>
  <si>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</si>
  <si>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</si>
  <si>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</si>
  <si>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</si>
  <si>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</si>
  <si>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</si>
  <si>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</si>
  <si>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</si>
  <si>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</si>
  <si>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</si>
  <si>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</si>
  <si>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</si>
  <si>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</si>
  <si>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</si>
  <si>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</si>
  <si>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</si>
  <si>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</si>
  <si>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</si>
  <si>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</si>
  <si>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</si>
  <si>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</si>
  <si>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</si>
  <si>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</si>
  <si>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</si>
  <si>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</si>
  <si>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</si>
  <si>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</si>
  <si>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</si>
  <si>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</si>
  <si>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</si>
  <si>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</si>
  <si>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</si>
  <si>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</si>
  <si>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</si>
  <si>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</si>
  <si>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</si>
  <si>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</si>
  <si>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</si>
  <si>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</si>
  <si>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</si>
  <si>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</si>
  <si>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</si>
  <si>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</si>
  <si>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</si>
  <si>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</si>
  <si>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</si>
  <si>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</si>
  <si>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 1</t>
  </si>
  <si>
    <t>Biaora</t>
  </si>
  <si>
    <t>Susner</t>
  </si>
  <si>
    <t>MP2919</t>
  </si>
  <si>
    <t>Nalkheda</t>
  </si>
  <si>
    <t>Takhla</t>
  </si>
  <si>
    <t>SF0092074</t>
  </si>
  <si>
    <t>Nishar</t>
  </si>
  <si>
    <t>450378</t>
  </si>
  <si>
    <t>jay bharat</t>
  </si>
  <si>
    <t>Chetana</t>
  </si>
  <si>
    <t>SID951374239392</t>
  </si>
  <si>
    <t>OBC</t>
  </si>
  <si>
    <t>MUSLIM</t>
  </si>
  <si>
    <t>Agriculture &amp; Farming</t>
  </si>
  <si>
    <t>RUKSANA BAI</t>
  </si>
  <si>
    <t>Bhaisoda</t>
  </si>
  <si>
    <t>501230</t>
  </si>
  <si>
    <t>943877</t>
  </si>
  <si>
    <t>SID951374099254</t>
  </si>
  <si>
    <t>SC</t>
  </si>
  <si>
    <t>HINDU</t>
  </si>
  <si>
    <t>REKHA BAI</t>
  </si>
  <si>
    <t>463733</t>
  </si>
  <si>
    <t>govind jane</t>
  </si>
  <si>
    <t>SID951375639184</t>
  </si>
  <si>
    <t>SHARDA BAI SEN</t>
  </si>
  <si>
    <t>jay sher krishan</t>
  </si>
  <si>
    <t>SID951374225290</t>
  </si>
  <si>
    <t>LALTA BAI SEN</t>
  </si>
  <si>
    <t>SID951375158068</t>
  </si>
  <si>
    <t>RAJUBAI</t>
  </si>
  <si>
    <t>Mahavir</t>
  </si>
  <si>
    <t>SID951375234218</t>
  </si>
  <si>
    <t>GYARSI BAI SEN</t>
  </si>
  <si>
    <t>SID951375151073</t>
  </si>
  <si>
    <t>RAJU BAI GOSWAMI</t>
  </si>
  <si>
    <t>609486</t>
  </si>
  <si>
    <t>ramdev</t>
  </si>
  <si>
    <t>SID951374990232</t>
  </si>
  <si>
    <t>SANGITA BAI</t>
  </si>
  <si>
    <t>Kohadiya</t>
  </si>
  <si>
    <t>632338</t>
  </si>
  <si>
    <t>radha</t>
  </si>
  <si>
    <t>SID951375156616</t>
  </si>
  <si>
    <t>Agarbathi Making</t>
  </si>
  <si>
    <t>SOURAM malviya</t>
  </si>
  <si>
    <t>384373</t>
  </si>
  <si>
    <t>ali</t>
  </si>
  <si>
    <t>SID951372886597</t>
  </si>
  <si>
    <t>SHABANA</t>
  </si>
  <si>
    <t>11-May-2023</t>
  </si>
  <si>
    <t>Mon</t>
  </si>
  <si>
    <t>3</t>
  </si>
  <si>
    <t>7.50 Yrs</t>
  </si>
  <si>
    <t>29 Dec 2020</t>
  </si>
  <si>
    <t>&gt; 6 to 10 Years</t>
  </si>
  <si>
    <t>04-Jul-2023</t>
  </si>
  <si>
    <t>20-May-2025</t>
  </si>
  <si>
    <t>&gt;180</t>
  </si>
  <si>
    <t>14-Jun-2023</t>
  </si>
  <si>
    <t>Fri</t>
  </si>
  <si>
    <t>4</t>
  </si>
  <si>
    <t>7.62 Yrs</t>
  </si>
  <si>
    <t>02 Jan 2020</t>
  </si>
  <si>
    <t>08-Aug-2023</t>
  </si>
  <si>
    <t>03-Oct-2024</t>
  </si>
  <si>
    <t>2</t>
  </si>
  <si>
    <t>6.03 Yrs</t>
  </si>
  <si>
    <t>28 Jan 2020</t>
  </si>
  <si>
    <t>04-Aug-2023</t>
  </si>
  <si>
    <t>06-Mar-2026</t>
  </si>
  <si>
    <t>15-Jun-2023</t>
  </si>
  <si>
    <t>7.51 Yrs</t>
  </si>
  <si>
    <t>10 Aug 2020</t>
  </si>
  <si>
    <t>07-Jul-2025</t>
  </si>
  <si>
    <t>22-Jun-2023</t>
  </si>
  <si>
    <t>6.34 Yrs</t>
  </si>
  <si>
    <t>04 Mar 2021</t>
  </si>
  <si>
    <t>22-Mar-2025</t>
  </si>
  <si>
    <t>28-Aug-2023</t>
  </si>
  <si>
    <t>5</t>
  </si>
  <si>
    <t>6.52 Yrs</t>
  </si>
  <si>
    <t>25 Dec 2019</t>
  </si>
  <si>
    <t>02-Oct-2023</t>
  </si>
  <si>
    <t>10-Mar-2026</t>
  </si>
  <si>
    <t>19-Sep-2023</t>
  </si>
  <si>
    <t>6.14 Yrs</t>
  </si>
  <si>
    <t>29 Jan 2020</t>
  </si>
  <si>
    <t>06-Nov-2023</t>
  </si>
  <si>
    <t>20-Sep-2025</t>
  </si>
  <si>
    <t>151-180</t>
  </si>
  <si>
    <t>16-Jan-2024</t>
  </si>
  <si>
    <t>6.80 Yrs</t>
  </si>
  <si>
    <t>19 Mar 2021</t>
  </si>
  <si>
    <t>08-Mar-2024</t>
  </si>
  <si>
    <t>11-Mar-2026</t>
  </si>
  <si>
    <t>31-60</t>
  </si>
  <si>
    <t>30-Dec-2023</t>
  </si>
  <si>
    <t>Wed</t>
  </si>
  <si>
    <t>6.65 Yrs</t>
  </si>
  <si>
    <t>28 Jan 2021</t>
  </si>
  <si>
    <t>07-Feb-2024</t>
  </si>
  <si>
    <t>01-Oct-2025</t>
  </si>
  <si>
    <t>121-150</t>
  </si>
  <si>
    <t>05-Jun-2024</t>
  </si>
  <si>
    <t>Thu</t>
  </si>
  <si>
    <t>GL-5</t>
  </si>
  <si>
    <t>8.79 Yrs</t>
  </si>
  <si>
    <t>24 Jan 2021</t>
  </si>
  <si>
    <t>04-Jul-2024</t>
  </si>
  <si>
    <t>20-Jan-2026</t>
  </si>
  <si>
    <t>Open</t>
  </si>
  <si>
    <t>9981417986</t>
  </si>
  <si>
    <t>8236074598</t>
  </si>
  <si>
    <t>6261802538</t>
  </si>
  <si>
    <t>9179608883</t>
  </si>
  <si>
    <t>7803075450</t>
  </si>
  <si>
    <t>9009179361</t>
  </si>
  <si>
    <t>9770257022</t>
  </si>
  <si>
    <t>9669461530</t>
  </si>
  <si>
    <t>7828247664</t>
  </si>
  <si>
    <t>9977119145</t>
  </si>
  <si>
    <t>Ghanshyam Sharma/SF0091537</t>
  </si>
  <si>
    <t>Form Date : 18-Mar-2026</t>
  </si>
  <si>
    <t>To Date : 18-Mar-2026</t>
  </si>
  <si>
    <t xml:space="preserve">Reporting Time : 7:13 PM </t>
  </si>
  <si>
    <t>No fraud identified during CLV</t>
  </si>
  <si>
    <t>Borrower not available during visit</t>
  </si>
  <si>
    <t>Dual Staff</t>
  </si>
  <si>
    <t>Available &amp; Updated</t>
  </si>
  <si>
    <t>R</t>
  </si>
  <si>
    <t>L</t>
  </si>
  <si>
    <t>SF0061665</t>
  </si>
  <si>
    <t>Branch Manager</t>
  </si>
  <si>
    <t>Kanheya Lal</t>
  </si>
  <si>
    <t>Krishna Pal Dodiya</t>
  </si>
  <si>
    <t>SF0052485</t>
  </si>
  <si>
    <t>Branch Quality Manager Field</t>
  </si>
  <si>
    <t>FIR Not Filled</t>
  </si>
  <si>
    <t>IA</t>
  </si>
  <si>
    <t>Hemraj Ruhela/SF0091340</t>
  </si>
  <si>
    <t>Yogendra Singh/SF0007722</t>
  </si>
  <si>
    <t>Manish Kumar Paroha/SF0077370</t>
  </si>
  <si>
    <t>Resigned-Exited</t>
  </si>
  <si>
    <t>04-Apr-2025</t>
  </si>
  <si>
    <t>FN25-26-03722</t>
  </si>
  <si>
    <t>Krishnapal Rao</t>
  </si>
  <si>
    <t>SF0060889</t>
  </si>
  <si>
    <t>Credit Assistant</t>
  </si>
  <si>
    <t>Pilwas</t>
  </si>
  <si>
    <t>586928</t>
  </si>
  <si>
    <t>jay sree ram</t>
  </si>
  <si>
    <t>SSF4160755</t>
  </si>
  <si>
    <t>TARA BI</t>
  </si>
  <si>
    <t>19-Jul-2023</t>
  </si>
  <si>
    <t>1</t>
  </si>
  <si>
    <t>2.67 Yrs</t>
  </si>
  <si>
    <t>19 Jul 2023</t>
  </si>
  <si>
    <t>&gt; 2 to 4 Years</t>
  </si>
  <si>
    <t>06-Sep-2023</t>
  </si>
  <si>
    <t>25-Apr-2025</t>
  </si>
  <si>
    <t>30-Sep-2025</t>
  </si>
  <si>
    <t>9009224511</t>
  </si>
  <si>
    <t>As per Borrower Loan Card, Borrower LALTA BAI SEN/351793350 has paid EMI of Rs. 3310/- on date 04 Aug 2024 to LO Krishnapal Rao/SF0060889 but same was not posted in FIMO.</t>
  </si>
  <si>
    <t>352195121</t>
  </si>
  <si>
    <t>borrower husband not available during visit, she doesnot have any information about repayement.</t>
  </si>
  <si>
    <t>As per Borrower Loan Card, Borrower TARA BI/352195121 has paid Rs. 24,682/- for her loan pre-closure on date 04 Sep 2024 to LO Krishnapal Rao/SF0060889 for the same LO have mentioned the collected Pre-closure amount Rs. 24,682 in the bottom of the loan card and mentioned the collection date and signature, But he did not update the borrower loan Pre-closure in the FIMO and posted EMI Month wise, and he posted Rs. 17,920/- through the EMIs. (which details summarized below).
1. On 4 Sep 2024 Amount Rs.2240/- 
2. On 8 Oct 2024 Amount Rs.2240/- 
3. On 11 Nov 2024 Amount Rs.2240/- 
4. On 10 Dec 2024 Amount Rs.2240/- 
5. On 03 Jan 2025 Amount Rs.2240/- 
6. On 27 Feb 2025 Amount Rs.2240/- 
7. On 21 Mar 2025 Amount Rs.2240/- 
8. On 25 Apr 2025 Amount Rs.2240/- 
per month Rs. 2240/- posted by Loan officer.
After this on 27 Dec 2025, LO Krishnapal Rao/SF0060889 transferred Rs. 3500/- through the Phone pay app to borrower husband, which Screen shot attached in Evidence.
Now, Rs. 3,262/- Remaining to recover from the fraudulent staff.</t>
  </si>
  <si>
    <t>Loan Officer Krishnapal Rao/SF0060889. was found involved in collection misappropriation (Collected EMIs and Preclosure amount but not posted to concerned borrower accounts) on the names of 02 borrower for the amounting to Rs. 27992/- based on the evidence available.
Total Fraud Amount = Rs. 27992/-
Total Amount Recovered &amp; Accounted in FIMO = Rs. 17920/-, Amount Recovered by Borrower's Husband = Rs. 3500/-, Total Recovered Amount = Rs. 21420/-
Net Fraud Amount  = Rs. 6572/-
Note :  On 27 Dec 2025, LO Krishnapal Rao/SF0060889 transferred Rs. 3500/- through the Phone pay app to borrower husband, which Screen shot attached in Evidence.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</si>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</sst>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MP2919</v>
      </c>
      <c r="D5" s="63" t="str">
        <f>IF('Physical Cash at Safe'!D28="Yes", 'Physical Cash at Safe'!A4, 'Borrower Wise Details'!C5)</f>
        <v>Nalkheda</v>
      </c>
      <c r="E5" s="63" t="str">
        <f>IF(D5="", "", IF(ISBLANK('Loan Outstanding Report'!C5), IF('Physical Cash at Safe'!D28="Yes", 'Physical Cash at Safe'!A6, ""), 'Loan Outstanding Report'!C5))</f>
        <v>Madhya Pradesh 1</v>
      </c>
      <c r="F5" s="63" t="str">
        <f>IF(D5="", "", IF(ISBLANK('Loan Outstanding Report'!D5), IF('Physical Cash at Safe'!D28="Yes", 'Physical Cash at Safe'!E4, ""), 'Loan Outstanding Report'!D5))</f>
        <v>Biaora</v>
      </c>
      <c r="G5" s="61">
        <v>46067</v>
      </c>
      <c r="H5" s="107" t="s">
        <v>385</v>
      </c>
      <c r="I5" s="61">
        <v>46067</v>
      </c>
      <c r="J5" s="74" t="str">
        <f>IF('Physical Cash at Safe'!D28="Yes",'Physical Cash at Safe'!E28,IF('Borrower Wise Details'!D5&lt;&gt;"",'Borrower Wise Details'!D5,""))</f>
        <v>FN25-26-03722</v>
      </c>
      <c r="K5" s="81">
        <v>1</v>
      </c>
      <c r="L5" s="82">
        <v>24682</v>
      </c>
      <c r="M5" s="82">
        <v>0</v>
      </c>
      <c r="N5" s="82" t="s">
        <v>386</v>
      </c>
      <c r="O5" s="82" t="s">
        <v>387</v>
      </c>
      <c r="P5" s="82" t="s">
        <v>243</v>
      </c>
      <c r="Q5" s="82" t="s">
        <v>388</v>
      </c>
      <c r="R5" s="75" t="str">
        <f>IF('Physical Cash at Safe'!$D$28="Yes", 'Physical Cash at Safe'!$A$28, IF('Borrower Wise Details'!F5&lt;&gt;"", 'Borrower Wise Details'!F5, ""))</f>
        <v>Krishnapal Rao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SF0060889</v>
      </c>
      <c r="U5" s="77" t="s">
        <v>389</v>
      </c>
      <c r="V5" s="61" t="s">
        <v>390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414</v>
      </c>
      <c r="Z5" s="61">
        <v>46100</v>
      </c>
      <c r="AA5" s="61">
        <v>46101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27992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21420</v>
      </c>
      <c r="AE5" s="126">
        <f>IF(AND(AC5="", AD5=""), "", IF(AD5="", AC5, AC5 - IF(ISNUMBER(AD5), AD5, 0)))</f>
        <v>6572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46107</v>
      </c>
      <c r="AH5" s="70" t="s">
        <v>413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MP2919</v>
      </c>
      <c r="C5" s="50" t="str">
        <f>IF('Fraud Investigation Report'!D5="", "", 'Fraud Investigation Report'!D5)</f>
        <v>Nalkheda</v>
      </c>
      <c r="D5" s="68" t="str">
        <f>IF(OR('Fraud Investigation Report'!R5="", 'Fraud Investigation Report'!R5=0), "", 'Fraud Investigation Report'!R5)</f>
        <v>Krishnapal Rao</v>
      </c>
      <c r="E5" s="68" t="str">
        <f>IF(OR('Fraud Investigation Report'!T5="", 'Fraud Investigation Report'!T5=0), "", 'Fraud Investigation Report'!T5)</f>
        <v>SF0060889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FN25-26-03722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24682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27992</v>
      </c>
      <c r="O5" s="69">
        <f>IF('Fraud Investigation Report'!AD5="", "", 'Fraud Investigation Report'!AD5)</f>
        <v>21420</v>
      </c>
      <c r="P5" s="126">
        <f>IF(AND(N5="", O5=""), "", IF(O5="", N5, N5 - IF(ISNUMBER(O5), O5, 0)))</f>
        <v>6572</v>
      </c>
      <c r="Q5" s="49"/>
      <c r="R5" s="84" t="s">
        <v>384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46100</v>
      </c>
      <c r="C6" s="18">
        <v>46099</v>
      </c>
      <c r="D6" s="18">
        <v>46100</v>
      </c>
      <c r="E6" s="19">
        <v>0.30555555555555558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4010</v>
      </c>
      <c r="D19" s="30" t="s">
        <v>76</v>
      </c>
      <c r="E19" s="31">
        <f>SUM(E10:E18)</f>
        <v>4010</v>
      </c>
    </row>
    <row r="20" spans="1:5" ht="30" customHeight="1" x14ac:dyDescent="0.3">
      <c r="A20" s="160" t="s">
        <v>97</v>
      </c>
      <c r="B20" s="161"/>
      <c r="C20" s="32">
        <v>4010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39.9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216</v>
      </c>
      <c r="B32" s="38" t="s">
        <v>374</v>
      </c>
      <c r="C32" s="37" t="s">
        <v>82</v>
      </c>
      <c r="D32" s="137" t="s">
        <v>375</v>
      </c>
      <c r="E32" s="138"/>
    </row>
    <row r="33" spans="1:5" ht="18" customHeight="1" x14ac:dyDescent="0.3">
      <c r="A33" s="37" t="s">
        <v>83</v>
      </c>
      <c r="B33" s="106" t="s">
        <v>376</v>
      </c>
      <c r="C33" s="39" t="s">
        <v>84</v>
      </c>
      <c r="D33" s="131" t="s">
        <v>377</v>
      </c>
      <c r="E33" s="132"/>
    </row>
    <row r="34" spans="1:5" ht="27.6" x14ac:dyDescent="0.3">
      <c r="A34" s="39" t="s">
        <v>217</v>
      </c>
      <c r="B34" s="38" t="s">
        <v>380</v>
      </c>
      <c r="C34" s="39" t="s">
        <v>218</v>
      </c>
      <c r="D34" s="133" t="s">
        <v>381</v>
      </c>
      <c r="E34" s="134"/>
    </row>
    <row r="35" spans="1:5" ht="27.6" x14ac:dyDescent="0.3">
      <c r="A35" s="39" t="s">
        <v>219</v>
      </c>
      <c r="B35" s="38" t="s">
        <v>378</v>
      </c>
      <c r="C35" s="39" t="s">
        <v>221</v>
      </c>
      <c r="D35" s="133" t="s">
        <v>382</v>
      </c>
      <c r="E35" s="134"/>
    </row>
    <row r="36" spans="1:5" ht="25.5" customHeight="1" x14ac:dyDescent="0.3">
      <c r="A36" s="39" t="s">
        <v>220</v>
      </c>
      <c r="B36" s="38" t="s">
        <v>379</v>
      </c>
      <c r="C36" s="39" t="s">
        <v>222</v>
      </c>
      <c r="D36" s="135" t="s">
        <v>383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MP2919</v>
      </c>
      <c r="C5" s="119" t="str">
        <f>IF('Loan Outstanding Report'!$H$5="", "", 'Loan Outstanding Report'!$H$5)</f>
        <v>Nalkheda</v>
      </c>
      <c r="D5" s="41" t="s">
        <v>391</v>
      </c>
      <c r="E5" s="65">
        <v>46100</v>
      </c>
      <c r="F5" s="38" t="s">
        <v>392</v>
      </c>
      <c r="G5" s="49" t="s">
        <v>393</v>
      </c>
      <c r="H5" s="49" t="s">
        <v>394</v>
      </c>
      <c r="I5" s="120" t="s">
        <v>396</v>
      </c>
      <c r="J5" s="120" t="s">
        <v>398</v>
      </c>
      <c r="K5" s="120" t="s">
        <v>399</v>
      </c>
      <c r="L5" s="11" t="s">
        <v>410</v>
      </c>
      <c r="M5" s="65" t="s">
        <v>400</v>
      </c>
      <c r="N5" s="124">
        <v>42000</v>
      </c>
      <c r="O5" s="124">
        <v>2240</v>
      </c>
      <c r="P5" s="121" t="s">
        <v>140</v>
      </c>
      <c r="Q5" s="80">
        <v>45539</v>
      </c>
      <c r="R5" s="124">
        <v>24682</v>
      </c>
      <c r="S5" s="124">
        <v>17920</v>
      </c>
      <c r="T5" s="124">
        <v>3500</v>
      </c>
      <c r="U5" s="125">
        <f t="shared" ref="U5" si="0">IF(AND(ISBLANK(R5),ISBLANK(S5),ISBLANK(T5)),"",R5-(S5+T5))</f>
        <v>3262</v>
      </c>
      <c r="V5" s="117" t="s">
        <v>201</v>
      </c>
      <c r="W5" s="122" t="s">
        <v>412</v>
      </c>
    </row>
    <row r="6" spans="1:23" ht="24.9" customHeight="1" x14ac:dyDescent="0.3">
      <c r="A6" s="64">
        <v>2</v>
      </c>
      <c r="B6" s="60" t="str">
        <f>IF(J6&lt;&gt;"", $B$5, "")</f>
        <v>MP2919</v>
      </c>
      <c r="C6" s="119" t="str">
        <f>IF(J6&lt;&gt;"", $C$5, "")</f>
        <v>Nalkheda</v>
      </c>
      <c r="D6" s="41" t="str">
        <f>IF(J6&lt;&gt;"", $D$5, "")</f>
        <v>FN25-26-03722</v>
      </c>
      <c r="E6" s="65">
        <v>46100</v>
      </c>
      <c r="F6" s="38" t="str">
        <f>IF(J6&lt;&gt;"", $F$5, "")</f>
        <v>Krishnapal Rao</v>
      </c>
      <c r="G6" s="49" t="str">
        <f>IF(J6&lt;&gt;"", $G$5, "")</f>
        <v>SF0060889</v>
      </c>
      <c r="H6" s="49" t="str">
        <f>IF(J6&lt;&gt;"", $H$5, "")</f>
        <v>Credit Assistant</v>
      </c>
      <c r="I6" s="120" t="s">
        <v>268</v>
      </c>
      <c r="J6" s="120" t="s">
        <v>273</v>
      </c>
      <c r="K6" s="120" t="s">
        <v>274</v>
      </c>
      <c r="L6" s="11">
        <v>351793350</v>
      </c>
      <c r="M6" s="65" t="s">
        <v>317</v>
      </c>
      <c r="N6" s="124">
        <v>62000</v>
      </c>
      <c r="O6" s="124">
        <v>3310</v>
      </c>
      <c r="P6" s="121" t="s">
        <v>139</v>
      </c>
      <c r="Q6" s="80">
        <v>45508</v>
      </c>
      <c r="R6" s="124">
        <v>3310</v>
      </c>
      <c r="S6" s="124">
        <v>0</v>
      </c>
      <c r="T6" s="124">
        <v>0</v>
      </c>
      <c r="U6" s="125">
        <f t="shared" ref="U6:U69" si="1">IF(AND(ISBLANK(R6),ISBLANK(S6),ISBLANK(T6)),"",R6-(S6+T6))</f>
        <v>3310</v>
      </c>
      <c r="V6" s="117" t="s">
        <v>201</v>
      </c>
      <c r="W6" s="122" t="s">
        <v>409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D1" zoomScale="80" zoomScaleNormal="80" workbookViewId="0">
      <selection activeCell="BD15" sqref="BD1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6" width="8.6640625" style="99" customWidth="1"/>
    <col min="47" max="47" width="13" style="99" bestFit="1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369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370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371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71206</v>
      </c>
      <c r="J5" s="38" t="s">
        <v>250</v>
      </c>
      <c r="K5" s="84">
        <v>71206</v>
      </c>
      <c r="L5" s="84" t="s">
        <v>251</v>
      </c>
      <c r="M5" s="38" t="s">
        <v>252</v>
      </c>
      <c r="N5" s="84">
        <v>142265</v>
      </c>
      <c r="O5" s="84" t="s">
        <v>253</v>
      </c>
      <c r="P5" s="84">
        <v>192754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541</v>
      </c>
      <c r="X5" s="38" t="s">
        <v>259</v>
      </c>
      <c r="Y5" s="84">
        <v>351558017</v>
      </c>
      <c r="Z5" s="38" t="s">
        <v>260</v>
      </c>
      <c r="AA5" s="108" t="s">
        <v>296</v>
      </c>
      <c r="AB5" s="84">
        <v>62000</v>
      </c>
      <c r="AC5" s="108" t="s">
        <v>297</v>
      </c>
      <c r="AD5" s="84">
        <v>24</v>
      </c>
      <c r="AE5" s="84" t="s">
        <v>298</v>
      </c>
      <c r="AF5" s="84" t="s">
        <v>299</v>
      </c>
      <c r="AG5" s="108" t="s">
        <v>300</v>
      </c>
      <c r="AH5" s="84" t="s">
        <v>301</v>
      </c>
      <c r="AI5" s="108" t="s">
        <v>302</v>
      </c>
      <c r="AJ5" s="84">
        <v>3350</v>
      </c>
      <c r="AK5" s="84">
        <v>3350</v>
      </c>
      <c r="AL5" s="108" t="s">
        <v>303</v>
      </c>
      <c r="AM5" s="84">
        <v>58286.71</v>
      </c>
      <c r="AN5" s="112">
        <v>18763.29</v>
      </c>
      <c r="AO5" s="112">
        <v>77050</v>
      </c>
      <c r="AP5" s="112">
        <v>3713.29</v>
      </c>
      <c r="AQ5" s="112">
        <v>79.709999999999994</v>
      </c>
      <c r="AR5" s="112">
        <v>3793</v>
      </c>
      <c r="AS5" s="112">
        <v>3713.29</v>
      </c>
      <c r="AT5" s="112">
        <v>79.709999999999994</v>
      </c>
      <c r="AU5" s="112">
        <v>3793</v>
      </c>
      <c r="AV5" s="84">
        <v>33</v>
      </c>
      <c r="AW5" s="84">
        <v>287</v>
      </c>
      <c r="AX5" s="84" t="s">
        <v>304</v>
      </c>
      <c r="AY5" s="108"/>
      <c r="AZ5" s="84"/>
      <c r="BA5" s="84"/>
      <c r="BB5" s="84" t="s">
        <v>357</v>
      </c>
      <c r="BC5" s="84"/>
      <c r="BD5" s="108"/>
      <c r="BE5" s="84">
        <v>0</v>
      </c>
      <c r="BF5" s="38" t="s">
        <v>256</v>
      </c>
      <c r="BG5" s="84" t="s">
        <v>358</v>
      </c>
      <c r="BH5" s="114" t="s">
        <v>368</v>
      </c>
      <c r="BI5" s="38" t="s">
        <v>110</v>
      </c>
      <c r="BJ5" s="85">
        <v>46100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/>
      <c r="BQ5" s="117"/>
      <c r="BR5" s="118" t="s">
        <v>372</v>
      </c>
    </row>
    <row r="6" spans="1:70" s="113" customFormat="1" ht="15" hidden="1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71528</v>
      </c>
      <c r="J6" s="38" t="s">
        <v>261</v>
      </c>
      <c r="K6" s="84">
        <v>71528</v>
      </c>
      <c r="L6" s="84" t="s">
        <v>251</v>
      </c>
      <c r="M6" s="38" t="s">
        <v>252</v>
      </c>
      <c r="N6" s="84">
        <v>135875</v>
      </c>
      <c r="O6" s="84" t="s">
        <v>262</v>
      </c>
      <c r="P6" s="84">
        <v>183479</v>
      </c>
      <c r="Q6" s="38" t="s">
        <v>263</v>
      </c>
      <c r="R6" s="38" t="s">
        <v>255</v>
      </c>
      <c r="S6" s="84" t="s">
        <v>264</v>
      </c>
      <c r="T6" s="84" t="s">
        <v>264</v>
      </c>
      <c r="U6" s="84" t="s">
        <v>265</v>
      </c>
      <c r="V6" s="84" t="s">
        <v>266</v>
      </c>
      <c r="W6" s="84">
        <v>541</v>
      </c>
      <c r="X6" s="38" t="s">
        <v>259</v>
      </c>
      <c r="Y6" s="84">
        <v>351789088</v>
      </c>
      <c r="Z6" s="38" t="s">
        <v>267</v>
      </c>
      <c r="AA6" s="108" t="s">
        <v>305</v>
      </c>
      <c r="AB6" s="84">
        <v>51000</v>
      </c>
      <c r="AC6" s="108" t="s">
        <v>306</v>
      </c>
      <c r="AD6" s="84">
        <v>24</v>
      </c>
      <c r="AE6" s="84" t="s">
        <v>307</v>
      </c>
      <c r="AF6" s="84" t="s">
        <v>308</v>
      </c>
      <c r="AG6" s="108" t="s">
        <v>309</v>
      </c>
      <c r="AH6" s="84" t="s">
        <v>301</v>
      </c>
      <c r="AI6" s="108" t="s">
        <v>310</v>
      </c>
      <c r="AJ6" s="84">
        <v>2720</v>
      </c>
      <c r="AK6" s="84">
        <v>2720</v>
      </c>
      <c r="AL6" s="108" t="s">
        <v>311</v>
      </c>
      <c r="AM6" s="84">
        <v>21236.22</v>
      </c>
      <c r="AN6" s="112">
        <v>11403.78</v>
      </c>
      <c r="AO6" s="112">
        <v>32640</v>
      </c>
      <c r="AP6" s="112">
        <v>29763.78</v>
      </c>
      <c r="AQ6" s="112">
        <v>4362.22</v>
      </c>
      <c r="AR6" s="112">
        <v>34126</v>
      </c>
      <c r="AS6" s="112">
        <v>29763.78</v>
      </c>
      <c r="AT6" s="112">
        <v>4362.22</v>
      </c>
      <c r="AU6" s="112">
        <v>34126</v>
      </c>
      <c r="AV6" s="84">
        <v>32</v>
      </c>
      <c r="AW6" s="84">
        <v>586</v>
      </c>
      <c r="AX6" s="84" t="s">
        <v>304</v>
      </c>
      <c r="AY6" s="108"/>
      <c r="AZ6" s="84"/>
      <c r="BA6" s="84"/>
      <c r="BB6" s="84" t="s">
        <v>357</v>
      </c>
      <c r="BC6" s="84"/>
      <c r="BD6" s="108"/>
      <c r="BE6" s="84">
        <v>0</v>
      </c>
      <c r="BF6" s="38" t="s">
        <v>264</v>
      </c>
      <c r="BG6" s="84" t="s">
        <v>359</v>
      </c>
      <c r="BH6" s="114" t="s">
        <v>368</v>
      </c>
      <c r="BI6" s="38" t="s">
        <v>110</v>
      </c>
      <c r="BJ6" s="85">
        <v>46100</v>
      </c>
      <c r="BK6" s="84"/>
      <c r="BL6" s="38" t="s">
        <v>115</v>
      </c>
      <c r="BM6" s="115" t="s">
        <v>120</v>
      </c>
      <c r="BN6" s="116" t="s">
        <v>200</v>
      </c>
      <c r="BO6" s="84" t="s">
        <v>243</v>
      </c>
      <c r="BP6" s="84"/>
      <c r="BQ6" s="117"/>
      <c r="BR6" s="118" t="s">
        <v>373</v>
      </c>
    </row>
    <row r="7" spans="1:70" s="113" customFormat="1" ht="15" hidden="1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71206</v>
      </c>
      <c r="J7" s="38" t="s">
        <v>250</v>
      </c>
      <c r="K7" s="84">
        <v>71206</v>
      </c>
      <c r="L7" s="84" t="s">
        <v>251</v>
      </c>
      <c r="M7" s="38" t="s">
        <v>252</v>
      </c>
      <c r="N7" s="84">
        <v>126694</v>
      </c>
      <c r="O7" s="84" t="s">
        <v>268</v>
      </c>
      <c r="P7" s="84">
        <v>187767</v>
      </c>
      <c r="Q7" s="38" t="s">
        <v>269</v>
      </c>
      <c r="R7" s="38" t="s">
        <v>255</v>
      </c>
      <c r="S7" s="84" t="s">
        <v>270</v>
      </c>
      <c r="T7" s="84" t="s">
        <v>270</v>
      </c>
      <c r="U7" s="84" t="s">
        <v>257</v>
      </c>
      <c r="V7" s="84" t="s">
        <v>266</v>
      </c>
      <c r="W7" s="84">
        <v>541</v>
      </c>
      <c r="X7" s="38" t="s">
        <v>259</v>
      </c>
      <c r="Y7" s="84">
        <v>351789216</v>
      </c>
      <c r="Z7" s="38" t="s">
        <v>271</v>
      </c>
      <c r="AA7" s="108" t="s">
        <v>305</v>
      </c>
      <c r="AB7" s="84">
        <v>52000</v>
      </c>
      <c r="AC7" s="108" t="s">
        <v>297</v>
      </c>
      <c r="AD7" s="84">
        <v>24</v>
      </c>
      <c r="AE7" s="84" t="s">
        <v>312</v>
      </c>
      <c r="AF7" s="84" t="s">
        <v>313</v>
      </c>
      <c r="AG7" s="108" t="s">
        <v>314</v>
      </c>
      <c r="AH7" s="84" t="s">
        <v>301</v>
      </c>
      <c r="AI7" s="108" t="s">
        <v>315</v>
      </c>
      <c r="AJ7" s="84">
        <v>2780</v>
      </c>
      <c r="AK7" s="84">
        <v>2780</v>
      </c>
      <c r="AL7" s="108" t="s">
        <v>316</v>
      </c>
      <c r="AM7" s="84">
        <v>37934.26</v>
      </c>
      <c r="AN7" s="112">
        <v>14885.74</v>
      </c>
      <c r="AO7" s="112">
        <v>52820</v>
      </c>
      <c r="AP7" s="112">
        <v>14065.74</v>
      </c>
      <c r="AQ7" s="112">
        <v>915.26</v>
      </c>
      <c r="AR7" s="112">
        <v>14981</v>
      </c>
      <c r="AS7" s="112">
        <v>14065.74</v>
      </c>
      <c r="AT7" s="112">
        <v>915.26</v>
      </c>
      <c r="AU7" s="112">
        <v>14981</v>
      </c>
      <c r="AV7" s="84">
        <v>33</v>
      </c>
      <c r="AW7" s="84">
        <v>380</v>
      </c>
      <c r="AX7" s="84" t="s">
        <v>304</v>
      </c>
      <c r="AY7" s="108"/>
      <c r="AZ7" s="84"/>
      <c r="BA7" s="84"/>
      <c r="BB7" s="84" t="s">
        <v>357</v>
      </c>
      <c r="BC7" s="84"/>
      <c r="BD7" s="108"/>
      <c r="BE7" s="84">
        <v>0</v>
      </c>
      <c r="BF7" s="38" t="s">
        <v>270</v>
      </c>
      <c r="BG7" s="84" t="s">
        <v>360</v>
      </c>
      <c r="BH7" s="114" t="s">
        <v>368</v>
      </c>
      <c r="BI7" s="38" t="s">
        <v>110</v>
      </c>
      <c r="BJ7" s="85">
        <v>46100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/>
      <c r="BQ7" s="117"/>
      <c r="BR7" s="118" t="s">
        <v>372</v>
      </c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71206</v>
      </c>
      <c r="J8" s="38" t="s">
        <v>250</v>
      </c>
      <c r="K8" s="84">
        <v>71206</v>
      </c>
      <c r="L8" s="84" t="s">
        <v>251</v>
      </c>
      <c r="M8" s="38" t="s">
        <v>252</v>
      </c>
      <c r="N8" s="84">
        <v>126694</v>
      </c>
      <c r="O8" s="84" t="s">
        <v>268</v>
      </c>
      <c r="P8" s="84">
        <v>193947</v>
      </c>
      <c r="Q8" s="38" t="s">
        <v>272</v>
      </c>
      <c r="R8" s="38" t="s">
        <v>255</v>
      </c>
      <c r="S8" s="84" t="s">
        <v>273</v>
      </c>
      <c r="T8" s="84" t="s">
        <v>273</v>
      </c>
      <c r="U8" s="84" t="s">
        <v>257</v>
      </c>
      <c r="V8" s="84" t="s">
        <v>266</v>
      </c>
      <c r="W8" s="84">
        <v>541</v>
      </c>
      <c r="X8" s="38" t="s">
        <v>259</v>
      </c>
      <c r="Y8" s="84">
        <v>351793350</v>
      </c>
      <c r="Z8" s="38" t="s">
        <v>274</v>
      </c>
      <c r="AA8" s="108" t="s">
        <v>317</v>
      </c>
      <c r="AB8" s="84">
        <v>62000</v>
      </c>
      <c r="AC8" s="108" t="s">
        <v>297</v>
      </c>
      <c r="AD8" s="84">
        <v>24</v>
      </c>
      <c r="AE8" s="84" t="s">
        <v>298</v>
      </c>
      <c r="AF8" s="84" t="s">
        <v>318</v>
      </c>
      <c r="AG8" s="108" t="s">
        <v>319</v>
      </c>
      <c r="AH8" s="84" t="s">
        <v>301</v>
      </c>
      <c r="AI8" s="108" t="s">
        <v>315</v>
      </c>
      <c r="AJ8" s="84">
        <v>3310</v>
      </c>
      <c r="AK8" s="84">
        <v>3310</v>
      </c>
      <c r="AL8" s="108" t="s">
        <v>320</v>
      </c>
      <c r="AM8" s="84">
        <v>49878.48</v>
      </c>
      <c r="AN8" s="112">
        <v>18321.52</v>
      </c>
      <c r="AO8" s="112">
        <v>68200</v>
      </c>
      <c r="AP8" s="112">
        <v>12121.52</v>
      </c>
      <c r="AQ8" s="112">
        <v>480.48</v>
      </c>
      <c r="AR8" s="112">
        <v>12602</v>
      </c>
      <c r="AS8" s="112">
        <v>12121.52</v>
      </c>
      <c r="AT8" s="112">
        <v>480.48</v>
      </c>
      <c r="AU8" s="112">
        <v>12602</v>
      </c>
      <c r="AV8" s="84">
        <v>33</v>
      </c>
      <c r="AW8" s="84">
        <v>345</v>
      </c>
      <c r="AX8" s="84" t="s">
        <v>304</v>
      </c>
      <c r="AY8" s="108"/>
      <c r="AZ8" s="84"/>
      <c r="BA8" s="84"/>
      <c r="BB8" s="84" t="s">
        <v>357</v>
      </c>
      <c r="BC8" s="84"/>
      <c r="BD8" s="108"/>
      <c r="BE8" s="84">
        <v>0</v>
      </c>
      <c r="BF8" s="38" t="s">
        <v>273</v>
      </c>
      <c r="BG8" s="84" t="s">
        <v>361</v>
      </c>
      <c r="BH8" s="114" t="s">
        <v>368</v>
      </c>
      <c r="BI8" s="38" t="s">
        <v>110</v>
      </c>
      <c r="BJ8" s="85">
        <v>46100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3310</v>
      </c>
      <c r="BQ8" s="117" t="s">
        <v>201</v>
      </c>
      <c r="BR8" s="118" t="s">
        <v>409</v>
      </c>
    </row>
    <row r="9" spans="1:70" s="113" customFormat="1" ht="15" hidden="1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71206</v>
      </c>
      <c r="J9" s="38" t="s">
        <v>250</v>
      </c>
      <c r="K9" s="84">
        <v>71206</v>
      </c>
      <c r="L9" s="84" t="s">
        <v>251</v>
      </c>
      <c r="M9" s="38" t="s">
        <v>252</v>
      </c>
      <c r="N9" s="84">
        <v>142265</v>
      </c>
      <c r="O9" s="84" t="s">
        <v>253</v>
      </c>
      <c r="P9" s="84">
        <v>192754</v>
      </c>
      <c r="Q9" s="38" t="s">
        <v>254</v>
      </c>
      <c r="R9" s="38" t="s">
        <v>255</v>
      </c>
      <c r="S9" s="84" t="s">
        <v>275</v>
      </c>
      <c r="T9" s="84" t="s">
        <v>275</v>
      </c>
      <c r="U9" s="84" t="s">
        <v>265</v>
      </c>
      <c r="V9" s="84" t="s">
        <v>266</v>
      </c>
      <c r="W9" s="84">
        <v>541</v>
      </c>
      <c r="X9" s="38" t="s">
        <v>259</v>
      </c>
      <c r="Y9" s="84">
        <v>351876196</v>
      </c>
      <c r="Z9" s="38" t="s">
        <v>276</v>
      </c>
      <c r="AA9" s="108" t="s">
        <v>321</v>
      </c>
      <c r="AB9" s="84">
        <v>62000</v>
      </c>
      <c r="AC9" s="108" t="s">
        <v>297</v>
      </c>
      <c r="AD9" s="84">
        <v>24</v>
      </c>
      <c r="AE9" s="84" t="s">
        <v>298</v>
      </c>
      <c r="AF9" s="84" t="s">
        <v>322</v>
      </c>
      <c r="AG9" s="108" t="s">
        <v>323</v>
      </c>
      <c r="AH9" s="84" t="s">
        <v>301</v>
      </c>
      <c r="AI9" s="108" t="s">
        <v>315</v>
      </c>
      <c r="AJ9" s="84">
        <v>3310</v>
      </c>
      <c r="AK9" s="84">
        <v>3310</v>
      </c>
      <c r="AL9" s="108" t="s">
        <v>324</v>
      </c>
      <c r="AM9" s="84">
        <v>48611.94</v>
      </c>
      <c r="AN9" s="112">
        <v>17588.060000000001</v>
      </c>
      <c r="AO9" s="112">
        <v>66200</v>
      </c>
      <c r="AP9" s="112">
        <v>13388.06</v>
      </c>
      <c r="AQ9" s="112">
        <v>735.94</v>
      </c>
      <c r="AR9" s="112">
        <v>14124</v>
      </c>
      <c r="AS9" s="112">
        <v>13388.06</v>
      </c>
      <c r="AT9" s="112">
        <v>735.94</v>
      </c>
      <c r="AU9" s="112">
        <v>14124</v>
      </c>
      <c r="AV9" s="84">
        <v>33</v>
      </c>
      <c r="AW9" s="84">
        <v>345</v>
      </c>
      <c r="AX9" s="84" t="s">
        <v>304</v>
      </c>
      <c r="AY9" s="108"/>
      <c r="AZ9" s="84"/>
      <c r="BA9" s="84"/>
      <c r="BB9" s="84" t="s">
        <v>357</v>
      </c>
      <c r="BC9" s="84"/>
      <c r="BD9" s="108"/>
      <c r="BE9" s="84">
        <v>0</v>
      </c>
      <c r="BF9" s="38" t="s">
        <v>275</v>
      </c>
      <c r="BG9" s="84" t="s">
        <v>362</v>
      </c>
      <c r="BH9" s="114" t="s">
        <v>368</v>
      </c>
      <c r="BI9" s="38" t="s">
        <v>110</v>
      </c>
      <c r="BJ9" s="85">
        <v>46100</v>
      </c>
      <c r="BK9" s="84"/>
      <c r="BL9" s="38" t="s">
        <v>115</v>
      </c>
      <c r="BM9" s="115" t="s">
        <v>120</v>
      </c>
      <c r="BN9" s="116" t="s">
        <v>200</v>
      </c>
      <c r="BO9" s="84" t="s">
        <v>243</v>
      </c>
      <c r="BP9" s="84"/>
      <c r="BQ9" s="117"/>
      <c r="BR9" s="118" t="s">
        <v>373</v>
      </c>
    </row>
    <row r="10" spans="1:70" s="113" customFormat="1" ht="15" hidden="1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71206</v>
      </c>
      <c r="J10" s="38" t="s">
        <v>250</v>
      </c>
      <c r="K10" s="84">
        <v>71206</v>
      </c>
      <c r="L10" s="84" t="s">
        <v>251</v>
      </c>
      <c r="M10" s="38" t="s">
        <v>252</v>
      </c>
      <c r="N10" s="84">
        <v>126694</v>
      </c>
      <c r="O10" s="84" t="s">
        <v>268</v>
      </c>
      <c r="P10" s="84">
        <v>171537</v>
      </c>
      <c r="Q10" s="38" t="s">
        <v>277</v>
      </c>
      <c r="R10" s="38" t="s">
        <v>255</v>
      </c>
      <c r="S10" s="84" t="s">
        <v>278</v>
      </c>
      <c r="T10" s="84" t="s">
        <v>278</v>
      </c>
      <c r="U10" s="84" t="s">
        <v>257</v>
      </c>
      <c r="V10" s="84" t="s">
        <v>266</v>
      </c>
      <c r="W10" s="84">
        <v>541</v>
      </c>
      <c r="X10" s="38" t="s">
        <v>259</v>
      </c>
      <c r="Y10" s="84">
        <v>352694917</v>
      </c>
      <c r="Z10" s="38" t="s">
        <v>279</v>
      </c>
      <c r="AA10" s="108" t="s">
        <v>325</v>
      </c>
      <c r="AB10" s="84">
        <v>72000</v>
      </c>
      <c r="AC10" s="108" t="s">
        <v>297</v>
      </c>
      <c r="AD10" s="84">
        <v>24</v>
      </c>
      <c r="AE10" s="84" t="s">
        <v>326</v>
      </c>
      <c r="AF10" s="84" t="s">
        <v>327</v>
      </c>
      <c r="AG10" s="108" t="s">
        <v>328</v>
      </c>
      <c r="AH10" s="84" t="s">
        <v>301</v>
      </c>
      <c r="AI10" s="108" t="s">
        <v>329</v>
      </c>
      <c r="AJ10" s="84">
        <v>3840</v>
      </c>
      <c r="AK10" s="84">
        <v>3840</v>
      </c>
      <c r="AL10" s="108" t="s">
        <v>330</v>
      </c>
      <c r="AM10" s="84">
        <v>71988</v>
      </c>
      <c r="AN10" s="112">
        <v>20802</v>
      </c>
      <c r="AO10" s="112">
        <v>92790</v>
      </c>
      <c r="AP10" s="112">
        <v>12</v>
      </c>
      <c r="AQ10" s="112">
        <v>0</v>
      </c>
      <c r="AR10" s="112">
        <v>12</v>
      </c>
      <c r="AS10" s="112">
        <v>12</v>
      </c>
      <c r="AT10" s="112">
        <v>0</v>
      </c>
      <c r="AU10" s="112">
        <v>12</v>
      </c>
      <c r="AV10" s="84">
        <v>30</v>
      </c>
      <c r="AW10" s="84">
        <v>198</v>
      </c>
      <c r="AX10" s="84" t="s">
        <v>304</v>
      </c>
      <c r="AY10" s="108"/>
      <c r="AZ10" s="84"/>
      <c r="BA10" s="84"/>
      <c r="BB10" s="84" t="s">
        <v>357</v>
      </c>
      <c r="BC10" s="84"/>
      <c r="BD10" s="108"/>
      <c r="BE10" s="84">
        <v>0</v>
      </c>
      <c r="BF10" s="38" t="s">
        <v>278</v>
      </c>
      <c r="BG10" s="84" t="s">
        <v>363</v>
      </c>
      <c r="BH10" s="114" t="s">
        <v>368</v>
      </c>
      <c r="BI10" s="38" t="s">
        <v>110</v>
      </c>
      <c r="BJ10" s="85">
        <v>46100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/>
      <c r="BQ10" s="117"/>
      <c r="BR10" s="118" t="s">
        <v>372</v>
      </c>
    </row>
    <row r="11" spans="1:70" s="113" customFormat="1" ht="15" hidden="1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71206</v>
      </c>
      <c r="J11" s="38" t="s">
        <v>250</v>
      </c>
      <c r="K11" s="84">
        <v>71206</v>
      </c>
      <c r="L11" s="84" t="s">
        <v>251</v>
      </c>
      <c r="M11" s="38" t="s">
        <v>252</v>
      </c>
      <c r="N11" s="84">
        <v>142265</v>
      </c>
      <c r="O11" s="84" t="s">
        <v>253</v>
      </c>
      <c r="P11" s="84">
        <v>192754</v>
      </c>
      <c r="Q11" s="38" t="s">
        <v>254</v>
      </c>
      <c r="R11" s="38" t="s">
        <v>255</v>
      </c>
      <c r="S11" s="84" t="s">
        <v>280</v>
      </c>
      <c r="T11" s="84" t="s">
        <v>280</v>
      </c>
      <c r="U11" s="84" t="s">
        <v>257</v>
      </c>
      <c r="V11" s="84" t="s">
        <v>266</v>
      </c>
      <c r="W11" s="84">
        <v>541</v>
      </c>
      <c r="X11" s="38" t="s">
        <v>259</v>
      </c>
      <c r="Y11" s="84">
        <v>353047448</v>
      </c>
      <c r="Z11" s="38" t="s">
        <v>281</v>
      </c>
      <c r="AA11" s="108" t="s">
        <v>331</v>
      </c>
      <c r="AB11" s="84">
        <v>63000</v>
      </c>
      <c r="AC11" s="108" t="s">
        <v>297</v>
      </c>
      <c r="AD11" s="84">
        <v>24</v>
      </c>
      <c r="AE11" s="84" t="s">
        <v>298</v>
      </c>
      <c r="AF11" s="84" t="s">
        <v>332</v>
      </c>
      <c r="AG11" s="108" t="s">
        <v>333</v>
      </c>
      <c r="AH11" s="84" t="s">
        <v>301</v>
      </c>
      <c r="AI11" s="108" t="s">
        <v>334</v>
      </c>
      <c r="AJ11" s="84">
        <v>3360</v>
      </c>
      <c r="AK11" s="84">
        <v>3360</v>
      </c>
      <c r="AL11" s="108" t="s">
        <v>335</v>
      </c>
      <c r="AM11" s="84">
        <v>58831.41</v>
      </c>
      <c r="AN11" s="112">
        <v>18448.59</v>
      </c>
      <c r="AO11" s="112">
        <v>77280</v>
      </c>
      <c r="AP11" s="112">
        <v>4168.59</v>
      </c>
      <c r="AQ11" s="112">
        <v>-1772.59</v>
      </c>
      <c r="AR11" s="112">
        <v>2396</v>
      </c>
      <c r="AS11" s="112">
        <v>2350.19</v>
      </c>
      <c r="AT11" s="112">
        <v>45.81</v>
      </c>
      <c r="AU11" s="112">
        <v>2396</v>
      </c>
      <c r="AV11" s="84">
        <v>29</v>
      </c>
      <c r="AW11" s="84">
        <v>163</v>
      </c>
      <c r="AX11" s="84" t="s">
        <v>336</v>
      </c>
      <c r="AY11" s="108"/>
      <c r="AZ11" s="84"/>
      <c r="BA11" s="84"/>
      <c r="BB11" s="84" t="s">
        <v>357</v>
      </c>
      <c r="BC11" s="84"/>
      <c r="BD11" s="108"/>
      <c r="BE11" s="84">
        <v>0</v>
      </c>
      <c r="BF11" s="38" t="s">
        <v>280</v>
      </c>
      <c r="BG11" s="84" t="s">
        <v>364</v>
      </c>
      <c r="BH11" s="114" t="s">
        <v>368</v>
      </c>
      <c r="BI11" s="38" t="s">
        <v>110</v>
      </c>
      <c r="BJ11" s="85">
        <v>46100</v>
      </c>
      <c r="BK11" s="84"/>
      <c r="BL11" s="38" t="s">
        <v>115</v>
      </c>
      <c r="BM11" s="115" t="s">
        <v>120</v>
      </c>
      <c r="BN11" s="116" t="s">
        <v>200</v>
      </c>
      <c r="BO11" s="84" t="s">
        <v>243</v>
      </c>
      <c r="BP11" s="84"/>
      <c r="BQ11" s="117"/>
      <c r="BR11" s="118" t="s">
        <v>373</v>
      </c>
    </row>
    <row r="12" spans="1:70" s="113" customFormat="1" ht="15" hidden="1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71528</v>
      </c>
      <c r="J12" s="38" t="s">
        <v>261</v>
      </c>
      <c r="K12" s="84">
        <v>71528</v>
      </c>
      <c r="L12" s="84" t="s">
        <v>251</v>
      </c>
      <c r="M12" s="38" t="s">
        <v>252</v>
      </c>
      <c r="N12" s="84">
        <v>121315</v>
      </c>
      <c r="O12" s="84" t="s">
        <v>282</v>
      </c>
      <c r="P12" s="84">
        <v>165089</v>
      </c>
      <c r="Q12" s="38" t="s">
        <v>283</v>
      </c>
      <c r="R12" s="38" t="s">
        <v>255</v>
      </c>
      <c r="S12" s="84" t="s">
        <v>284</v>
      </c>
      <c r="T12" s="84" t="s">
        <v>284</v>
      </c>
      <c r="U12" s="84" t="s">
        <v>265</v>
      </c>
      <c r="V12" s="84" t="s">
        <v>266</v>
      </c>
      <c r="W12" s="84">
        <v>0</v>
      </c>
      <c r="X12" s="38" t="s">
        <v>259</v>
      </c>
      <c r="Y12" s="84">
        <v>354188171</v>
      </c>
      <c r="Z12" s="38" t="s">
        <v>285</v>
      </c>
      <c r="AA12" s="108" t="s">
        <v>337</v>
      </c>
      <c r="AB12" s="84">
        <v>53000</v>
      </c>
      <c r="AC12" s="108" t="s">
        <v>306</v>
      </c>
      <c r="AD12" s="84">
        <v>24</v>
      </c>
      <c r="AE12" s="84" t="s">
        <v>307</v>
      </c>
      <c r="AF12" s="84" t="s">
        <v>338</v>
      </c>
      <c r="AG12" s="108" t="s">
        <v>339</v>
      </c>
      <c r="AH12" s="84" t="s">
        <v>301</v>
      </c>
      <c r="AI12" s="108" t="s">
        <v>340</v>
      </c>
      <c r="AJ12" s="84">
        <v>2830</v>
      </c>
      <c r="AK12" s="84">
        <v>2830</v>
      </c>
      <c r="AL12" s="108" t="s">
        <v>341</v>
      </c>
      <c r="AM12" s="84">
        <v>48801.48</v>
      </c>
      <c r="AN12" s="112">
        <v>16288.52</v>
      </c>
      <c r="AO12" s="112">
        <v>65090</v>
      </c>
      <c r="AP12" s="112">
        <v>4198.5200000000004</v>
      </c>
      <c r="AQ12" s="112">
        <v>101.48</v>
      </c>
      <c r="AR12" s="112">
        <v>4300</v>
      </c>
      <c r="AS12" s="112">
        <v>4198.5200000000004</v>
      </c>
      <c r="AT12" s="112">
        <v>101.48</v>
      </c>
      <c r="AU12" s="112">
        <v>4300</v>
      </c>
      <c r="AV12" s="84">
        <v>25</v>
      </c>
      <c r="AW12" s="84">
        <v>33</v>
      </c>
      <c r="AX12" s="84" t="s">
        <v>342</v>
      </c>
      <c r="AY12" s="108"/>
      <c r="AZ12" s="84"/>
      <c r="BA12" s="84"/>
      <c r="BB12" s="84" t="s">
        <v>357</v>
      </c>
      <c r="BC12" s="84"/>
      <c r="BD12" s="108"/>
      <c r="BE12" s="84">
        <v>0</v>
      </c>
      <c r="BF12" s="38" t="s">
        <v>284</v>
      </c>
      <c r="BG12" s="84" t="s">
        <v>365</v>
      </c>
      <c r="BH12" s="114" t="s">
        <v>368</v>
      </c>
      <c r="BI12" s="38" t="s">
        <v>110</v>
      </c>
      <c r="BJ12" s="85">
        <v>46100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411</v>
      </c>
    </row>
    <row r="13" spans="1:70" s="113" customFormat="1" ht="15" hidden="1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194853</v>
      </c>
      <c r="J13" s="38" t="s">
        <v>286</v>
      </c>
      <c r="K13" s="84">
        <v>194853</v>
      </c>
      <c r="L13" s="84" t="s">
        <v>251</v>
      </c>
      <c r="M13" s="38" t="s">
        <v>252</v>
      </c>
      <c r="N13" s="84">
        <v>125424</v>
      </c>
      <c r="O13" s="84" t="s">
        <v>287</v>
      </c>
      <c r="P13" s="84">
        <v>170001</v>
      </c>
      <c r="Q13" s="38" t="s">
        <v>288</v>
      </c>
      <c r="R13" s="38" t="s">
        <v>255</v>
      </c>
      <c r="S13" s="84" t="s">
        <v>289</v>
      </c>
      <c r="T13" s="84" t="s">
        <v>289</v>
      </c>
      <c r="U13" s="84" t="s">
        <v>265</v>
      </c>
      <c r="V13" s="84" t="s">
        <v>266</v>
      </c>
      <c r="W13" s="84">
        <v>0</v>
      </c>
      <c r="X13" s="38" t="s">
        <v>290</v>
      </c>
      <c r="Y13" s="84">
        <v>354371072</v>
      </c>
      <c r="Z13" s="38" t="s">
        <v>291</v>
      </c>
      <c r="AA13" s="108" t="s">
        <v>343</v>
      </c>
      <c r="AB13" s="84">
        <v>72000</v>
      </c>
      <c r="AC13" s="108" t="s">
        <v>344</v>
      </c>
      <c r="AD13" s="84">
        <v>24</v>
      </c>
      <c r="AE13" s="84" t="s">
        <v>307</v>
      </c>
      <c r="AF13" s="84" t="s">
        <v>345</v>
      </c>
      <c r="AG13" s="108" t="s">
        <v>346</v>
      </c>
      <c r="AH13" s="84" t="s">
        <v>301</v>
      </c>
      <c r="AI13" s="108" t="s">
        <v>347</v>
      </c>
      <c r="AJ13" s="84">
        <v>3840</v>
      </c>
      <c r="AK13" s="84">
        <v>3840</v>
      </c>
      <c r="AL13" s="108" t="s">
        <v>348</v>
      </c>
      <c r="AM13" s="84">
        <v>60508.49</v>
      </c>
      <c r="AN13" s="112">
        <v>20131.509999999998</v>
      </c>
      <c r="AO13" s="112">
        <v>80640</v>
      </c>
      <c r="AP13" s="112">
        <v>11491.51</v>
      </c>
      <c r="AQ13" s="112">
        <v>529.49</v>
      </c>
      <c r="AR13" s="112">
        <v>12021</v>
      </c>
      <c r="AS13" s="112">
        <v>11491.51</v>
      </c>
      <c r="AT13" s="112">
        <v>529.49</v>
      </c>
      <c r="AU13" s="112">
        <v>12021</v>
      </c>
      <c r="AV13" s="84">
        <v>26</v>
      </c>
      <c r="AW13" s="84">
        <v>133</v>
      </c>
      <c r="AX13" s="84" t="s">
        <v>349</v>
      </c>
      <c r="AY13" s="108"/>
      <c r="AZ13" s="84"/>
      <c r="BA13" s="84"/>
      <c r="BB13" s="84" t="s">
        <v>357</v>
      </c>
      <c r="BC13" s="84"/>
      <c r="BD13" s="108"/>
      <c r="BE13" s="84">
        <v>0</v>
      </c>
      <c r="BF13" s="38" t="s">
        <v>289</v>
      </c>
      <c r="BG13" s="84" t="s">
        <v>366</v>
      </c>
      <c r="BH13" s="114" t="s">
        <v>368</v>
      </c>
      <c r="BI13" s="38" t="s">
        <v>110</v>
      </c>
      <c r="BJ13" s="85">
        <v>46101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/>
      <c r="BQ13" s="117"/>
      <c r="BR13" s="118" t="s">
        <v>372</v>
      </c>
    </row>
    <row r="14" spans="1:70" s="113" customFormat="1" ht="15" hidden="1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70435</v>
      </c>
      <c r="J14" s="38" t="s">
        <v>249</v>
      </c>
      <c r="K14" s="84">
        <v>70435</v>
      </c>
      <c r="L14" s="84" t="s">
        <v>251</v>
      </c>
      <c r="M14" s="38" t="s">
        <v>252</v>
      </c>
      <c r="N14" s="84">
        <v>117770</v>
      </c>
      <c r="O14" s="84" t="s">
        <v>292</v>
      </c>
      <c r="P14" s="84">
        <v>162922</v>
      </c>
      <c r="Q14" s="38" t="s">
        <v>293</v>
      </c>
      <c r="R14" s="38" t="s">
        <v>255</v>
      </c>
      <c r="S14" s="84" t="s">
        <v>294</v>
      </c>
      <c r="T14" s="84" t="s">
        <v>294</v>
      </c>
      <c r="U14" s="84" t="s">
        <v>257</v>
      </c>
      <c r="V14" s="84" t="s">
        <v>258</v>
      </c>
      <c r="W14" s="84">
        <v>0</v>
      </c>
      <c r="X14" s="38" t="s">
        <v>259</v>
      </c>
      <c r="Y14" s="84">
        <v>357326468</v>
      </c>
      <c r="Z14" s="38" t="s">
        <v>295</v>
      </c>
      <c r="AA14" s="108" t="s">
        <v>350</v>
      </c>
      <c r="AB14" s="84">
        <v>80000</v>
      </c>
      <c r="AC14" s="108" t="s">
        <v>351</v>
      </c>
      <c r="AD14" s="84">
        <v>24</v>
      </c>
      <c r="AE14" s="84" t="s">
        <v>352</v>
      </c>
      <c r="AF14" s="84" t="s">
        <v>353</v>
      </c>
      <c r="AG14" s="108" t="s">
        <v>354</v>
      </c>
      <c r="AH14" s="84" t="s">
        <v>301</v>
      </c>
      <c r="AI14" s="108" t="s">
        <v>355</v>
      </c>
      <c r="AJ14" s="84">
        <v>4270</v>
      </c>
      <c r="AK14" s="84">
        <v>4270</v>
      </c>
      <c r="AL14" s="108" t="s">
        <v>356</v>
      </c>
      <c r="AM14" s="84">
        <v>60017.599999999999</v>
      </c>
      <c r="AN14" s="112">
        <v>21112.400000000001</v>
      </c>
      <c r="AO14" s="112">
        <v>81130</v>
      </c>
      <c r="AP14" s="112">
        <v>19982.400000000001</v>
      </c>
      <c r="AQ14" s="112">
        <v>1300.5999999999999</v>
      </c>
      <c r="AR14" s="112">
        <v>21283</v>
      </c>
      <c r="AS14" s="112">
        <v>7750.45</v>
      </c>
      <c r="AT14" s="112">
        <v>789.55</v>
      </c>
      <c r="AU14" s="112">
        <v>8540</v>
      </c>
      <c r="AV14" s="84">
        <v>21</v>
      </c>
      <c r="AW14" s="84">
        <v>41</v>
      </c>
      <c r="AX14" s="84" t="s">
        <v>342</v>
      </c>
      <c r="AY14" s="108"/>
      <c r="AZ14" s="84"/>
      <c r="BA14" s="84"/>
      <c r="BB14" s="84" t="s">
        <v>357</v>
      </c>
      <c r="BC14" s="84"/>
      <c r="BD14" s="108"/>
      <c r="BE14" s="84">
        <v>0</v>
      </c>
      <c r="BF14" s="38" t="s">
        <v>294</v>
      </c>
      <c r="BG14" s="84" t="s">
        <v>367</v>
      </c>
      <c r="BH14" s="114" t="s">
        <v>368</v>
      </c>
      <c r="BI14" s="38" t="s">
        <v>110</v>
      </c>
      <c r="BJ14" s="85">
        <v>46101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/>
      <c r="BQ14" s="117"/>
      <c r="BR14" s="118" t="s">
        <v>372</v>
      </c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74328</v>
      </c>
      <c r="J15" s="38" t="s">
        <v>395</v>
      </c>
      <c r="K15" s="84">
        <v>74328</v>
      </c>
      <c r="L15" s="84" t="s">
        <v>251</v>
      </c>
      <c r="M15" s="38" t="s">
        <v>252</v>
      </c>
      <c r="N15" s="84">
        <v>161158</v>
      </c>
      <c r="O15" s="84" t="s">
        <v>396</v>
      </c>
      <c r="P15" s="84">
        <v>216165</v>
      </c>
      <c r="Q15" s="38" t="s">
        <v>397</v>
      </c>
      <c r="R15" s="38" t="s">
        <v>255</v>
      </c>
      <c r="S15" s="84" t="s">
        <v>398</v>
      </c>
      <c r="T15" s="84" t="s">
        <v>398</v>
      </c>
      <c r="U15" s="84" t="s">
        <v>257</v>
      </c>
      <c r="V15" s="84" t="s">
        <v>258</v>
      </c>
      <c r="W15" s="84">
        <v>541</v>
      </c>
      <c r="X15" s="38" t="s">
        <v>259</v>
      </c>
      <c r="Y15" s="84">
        <v>352195121</v>
      </c>
      <c r="Z15" s="38" t="s">
        <v>399</v>
      </c>
      <c r="AA15" s="108" t="s">
        <v>400</v>
      </c>
      <c r="AB15" s="84">
        <v>42000</v>
      </c>
      <c r="AC15" s="108" t="s">
        <v>344</v>
      </c>
      <c r="AD15" s="84">
        <v>24</v>
      </c>
      <c r="AE15" s="84" t="s">
        <v>401</v>
      </c>
      <c r="AF15" s="84" t="s">
        <v>402</v>
      </c>
      <c r="AG15" s="108" t="s">
        <v>403</v>
      </c>
      <c r="AH15" s="84" t="s">
        <v>404</v>
      </c>
      <c r="AI15" s="108" t="s">
        <v>405</v>
      </c>
      <c r="AJ15" s="84">
        <v>2240</v>
      </c>
      <c r="AK15" s="84">
        <v>2240</v>
      </c>
      <c r="AL15" s="108" t="s">
        <v>406</v>
      </c>
      <c r="AM15" s="84">
        <v>32736.82</v>
      </c>
      <c r="AN15" s="112">
        <v>12063.18</v>
      </c>
      <c r="AO15" s="112">
        <v>44800</v>
      </c>
      <c r="AP15" s="112">
        <v>9263.18</v>
      </c>
      <c r="AQ15" s="112">
        <v>531.82000000000005</v>
      </c>
      <c r="AR15" s="112">
        <v>9795</v>
      </c>
      <c r="AS15" s="112">
        <v>9263.18</v>
      </c>
      <c r="AT15" s="112">
        <v>531.82000000000005</v>
      </c>
      <c r="AU15" s="112">
        <v>9795</v>
      </c>
      <c r="AV15" s="84">
        <v>31</v>
      </c>
      <c r="AW15" s="84">
        <v>315</v>
      </c>
      <c r="AX15" s="84" t="s">
        <v>304</v>
      </c>
      <c r="AY15" s="108"/>
      <c r="AZ15" s="84"/>
      <c r="BA15" s="84"/>
      <c r="BB15" s="84" t="s">
        <v>357</v>
      </c>
      <c r="BC15" s="84"/>
      <c r="BD15" s="108" t="s">
        <v>407</v>
      </c>
      <c r="BE15" s="84">
        <v>42000</v>
      </c>
      <c r="BF15" s="38" t="s">
        <v>398</v>
      </c>
      <c r="BG15" s="84" t="s">
        <v>408</v>
      </c>
      <c r="BH15" s="114" t="s">
        <v>368</v>
      </c>
      <c r="BI15" s="38" t="s">
        <v>110</v>
      </c>
      <c r="BJ15" s="85">
        <v>46101</v>
      </c>
      <c r="BK15" s="84"/>
      <c r="BL15" s="38" t="s">
        <v>114</v>
      </c>
      <c r="BM15" s="115" t="s">
        <v>119</v>
      </c>
      <c r="BN15" s="116" t="s">
        <v>199</v>
      </c>
      <c r="BO15" s="84" t="s">
        <v>241</v>
      </c>
      <c r="BP15" s="84">
        <v>24682</v>
      </c>
      <c r="BQ15" s="117" t="s">
        <v>208</v>
      </c>
      <c r="BR15" s="129" t="s">
        <v>412</v>
      </c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2026-03-26T06:58:31Z</dcterms:modified>
</cp:coreProperties>
</file>