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36/"/>
    </mc:Choice>
  </mc:AlternateContent>
  <xr:revisionPtr revIDLastSave="127" documentId="13_ncr:1_{43989627-E5D5-43B0-997B-7BB9757C0313}" xr6:coauthVersionLast="47" xr6:coauthVersionMax="47" xr10:uidLastSave="{F8D9775B-58ED-4D16-BA68-A3D29049D46D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F6" i="20"/>
  <c r="D6" i="20"/>
  <c r="D15" i="20"/>
  <c r="C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6" i="20"/>
  <c r="C9" i="20"/>
  <c r="B15" i="20"/>
  <c r="B13" i="20"/>
  <c r="C13" i="20"/>
  <c r="B17" i="20"/>
  <c r="B12" i="20"/>
  <c r="C17" i="20"/>
  <c r="C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<sst xmlns="http://schemas.openxmlformats.org/spreadsheetml/2006/main" count="671" uniqueCount="341">
  <si>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</si>
  <si>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</si>
  <si>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</si>
  <si>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</si>
  <si>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</si>
  <si>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</si>
  <si>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</si>
  <si>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</si>
  <si>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</si>
  <si>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</si>
  <si>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</si>
  <si>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</si>
  <si>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</si>
  <si>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</si>
  <si>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</si>
  <si>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</si>
  <si>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</si>
  <si>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</si>
  <si>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</si>
  <si>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</si>
  <si>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</si>
  <si>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</si>
  <si>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</si>
  <si>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</si>
  <si>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</si>
  <si>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</si>
  <si>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</si>
  <si>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</si>
  <si>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</si>
  <si>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</si>
  <si>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</si>
  <si>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</si>
  <si>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</si>
  <si>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</si>
  <si>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</si>
  <si>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</si>
  <si>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</si>
  <si>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</si>
  <si>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</si>
  <si>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</si>
  <si>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</si>
  <si>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</si>
  <si>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</si>
  <si>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</si>
  <si>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</si>
  <si>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</si>
  <si>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</si>
  <si>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</si>
  <si>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</si>
  <si>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</si>
  <si>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</si>
  <si>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</si>
  <si>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</si>
  <si>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</si>
  <si>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</si>
  <si>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</si>
  <si>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</si>
  <si>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</si>
  <si>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</si>
  <si>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</si>
  <si>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</si>
  <si>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</si>
  <si>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</si>
  <si>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</si>
  <si>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</si>
  <si>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</si>
  <si>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</si>
  <si>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</si>
  <si>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</si>
  <si>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</si>
  <si>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</si>
  <si>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</si>
  <si>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</si>
  <si>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</si>
  <si>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</si>
  <si>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</si>
  <si>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</si>
  <si>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</si>
  <si>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</si>
  <si>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</si>
  <si>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</si>
  <si>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</si>
  <si>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</si>
  <si>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</si>
  <si>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</si>
  <si>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</si>
  <si>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</si>
  <si>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</si>
  <si>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</si>
  <si>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</si>
  <si>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</si>
  <si>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</si>
  <si>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</si>
  <si>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</si>
  <si>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</si>
  <si>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</si>
  <si>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</si>
  <si>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</si>
  <si>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</si>
  <si>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</si>
  <si>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</si>
  <si>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</si>
  <si>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</si>
  <si>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</si>
  <si>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</si>
  <si>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</si>
  <si>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</si>
  <si>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</si>
  <si>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</si>
  <si>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</si>
  <si>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</si>
  <si>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</si>
  <si>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</si>
  <si>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</si>
  <si>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</si>
  <si>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</si>
  <si>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</si>
  <si>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</si>
  <si>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</si>
  <si>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</si>
  <si>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</si>
  <si>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</si>
  <si>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</si>
  <si>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</si>
  <si>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</si>
  <si>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</si>
  <si>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</si>
  <si>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</si>
  <si>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</si>
  <si>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</si>
  <si>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</si>
  <si>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</si>
  <si>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</si>
  <si>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</si>
  <si>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</si>
  <si>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</si>
  <si>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</si>
  <si>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</si>
  <si>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</si>
  <si>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</si>
  <si>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</si>
  <si>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</si>
  <si>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</si>
  <si>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</si>
  <si>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</si>
  <si>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</si>
  <si>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</si>
  <si>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</si>
  <si>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</si>
  <si>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</si>
  <si>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</si>
  <si>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</si>
  <si>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</si>
  <si>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</si>
  <si>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</si>
  <si>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</si>
  <si>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</si>
  <si>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</si>
  <si>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</si>
  <si>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</si>
  <si>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</si>
  <si>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</si>
  <si>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</si>
  <si>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</si>
  <si>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</si>
  <si>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</si>
  <si>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</si>
  <si>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</si>
  <si>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</si>
  <si>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</si>
  <si>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</si>
  <si>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</si>
  <si>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</si>
  <si>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</si>
  <si>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</si>
  <si>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</si>
  <si>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</si>
  <si>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</si>
  <si>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</si>
  <si>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</si>
  <si>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</si>
  <si>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</si>
  <si>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</si>
  <si>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</si>
  <si>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</si>
  <si>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</si>
  <si>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</si>
  <si>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</si>
  <si>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</si>
  <si>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</si>
  <si>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</si>
  <si>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</si>
  <si>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</si>
  <si>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</si>
  <si>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</si>
  <si>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</si>
  <si>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</si>
  <si>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</si>
  <si>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</si>
  <si>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</si>
  <si>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</si>
  <si>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</si>
  <si>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</si>
  <si>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</si>
  <si>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</si>
  <si>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</si>
  <si>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</si>
  <si>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</si>
  <si>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</si>
  <si>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</si>
  <si>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</si>
  <si>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</si>
  <si>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</si>
  <si>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</si>
  <si>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</si>
  <si>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</si>
  <si>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</si>
  <si>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</si>
  <si>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</si>
  <si>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</si>
  <si>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</si>
  <si>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</si>
  <si>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</si>
  <si>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</si>
  <si>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</si>
  <si>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</si>
  <si>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</si>
  <si>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</si>
  <si>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</si>
  <si>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</si>
  <si>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</si>
  <si>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</si>
  <si>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</si>
  <si>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</si>
  <si>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</si>
  <si>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</si>
  <si>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</si>
  <si>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</si>
  <si>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</si>
  <si>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</si>
  <si>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</si>
  <si>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</si>
  <si>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</si>
  <si>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</si>
  <si>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</si>
  <si>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</si>
  <si>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</si>
  <si>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</si>
  <si>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</si>
  <si>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Dahod</t>
  </si>
  <si>
    <t>Santrampur</t>
  </si>
  <si>
    <t>GR4027</t>
  </si>
  <si>
    <t>Ditwas</t>
  </si>
  <si>
    <t>Ditvas</t>
  </si>
  <si>
    <t>SF0101348</t>
  </si>
  <si>
    <t>Parmar Ranjitkumar Somabhai</t>
  </si>
  <si>
    <t>VADHELA C22</t>
  </si>
  <si>
    <t>VADHELA C22 Baba1</t>
  </si>
  <si>
    <t>Chetana</t>
  </si>
  <si>
    <t>SSF3211692</t>
  </si>
  <si>
    <t>OBC</t>
  </si>
  <si>
    <t>HINDU</t>
  </si>
  <si>
    <t>Agriculture &amp; Farming</t>
  </si>
  <si>
    <t>DAMOR RAMIBEN</t>
  </si>
  <si>
    <t>01-Jul-2024</t>
  </si>
  <si>
    <t>03</t>
  </si>
  <si>
    <t>GL-2</t>
  </si>
  <si>
    <t>3.14 Yrs</t>
  </si>
  <si>
    <t>19 Jan 2023</t>
  </si>
  <si>
    <t>&gt; 2 to 4 Years</t>
  </si>
  <si>
    <t>05-Aug-2024</t>
  </si>
  <si>
    <t>11-Feb-2025</t>
  </si>
  <si>
    <t>BAKOR</t>
  </si>
  <si>
    <t>BAKOR C8</t>
  </si>
  <si>
    <t>BAKOR C8 Dalilpura1</t>
  </si>
  <si>
    <t>SSF2784384</t>
  </si>
  <si>
    <t>DAMOR GARIYABEN NANABHAI</t>
  </si>
  <si>
    <t>01-Oct-2024</t>
  </si>
  <si>
    <t>04</t>
  </si>
  <si>
    <t>3.45 Yrs</t>
  </si>
  <si>
    <t>27 Sep 2022</t>
  </si>
  <si>
    <t>05-Nov-2024</t>
  </si>
  <si>
    <t>12-Feb-2026</t>
  </si>
  <si>
    <t>Bhuvabar</t>
  </si>
  <si>
    <t>JETPUR C2</t>
  </si>
  <si>
    <t>JETPUR C2 Savan 21</t>
  </si>
  <si>
    <t>SSF2642703</t>
  </si>
  <si>
    <t>DAMOR RUKHIBEN</t>
  </si>
  <si>
    <t>23-Jun-2023</t>
  </si>
  <si>
    <t>2</t>
  </si>
  <si>
    <t>3.72 Yrs</t>
  </si>
  <si>
    <t>21 Jun 2022</t>
  </si>
  <si>
    <t>03-Aug-2023</t>
  </si>
  <si>
    <t>10-May-2025</t>
  </si>
  <si>
    <t>BAKOR C2 G2</t>
  </si>
  <si>
    <t>SSF2422418</t>
  </si>
  <si>
    <t>DAMOR LILABEN LALABHAI</t>
  </si>
  <si>
    <t>29-Jun-2023</t>
  </si>
  <si>
    <t>4.01 Yrs</t>
  </si>
  <si>
    <t>09 Mar 2022</t>
  </si>
  <si>
    <t>&gt; 4 to 6 Years</t>
  </si>
  <si>
    <t>22-Mar-2025</t>
  </si>
  <si>
    <t>VADHELA</t>
  </si>
  <si>
    <t>VADHELA C3</t>
  </si>
  <si>
    <t>VADHELA C3 Lalu1</t>
  </si>
  <si>
    <t>SSF2547784</t>
  </si>
  <si>
    <t>VAGADIYA PINALKUMARI BABUBHAI</t>
  </si>
  <si>
    <t>30-Jun-2023</t>
  </si>
  <si>
    <t>3.88 Yrs</t>
  </si>
  <si>
    <t>26 Apr 2022</t>
  </si>
  <si>
    <t>04-Aug-2023</t>
  </si>
  <si>
    <t>08-Jul-2024</t>
  </si>
  <si>
    <t>dEBHARI C2</t>
  </si>
  <si>
    <t>dEBHARI C2 Savita1</t>
  </si>
  <si>
    <t>SSF3056023</t>
  </si>
  <si>
    <t>Acid Making</t>
  </si>
  <si>
    <t xml:space="preserve">DAMOR MAMTABEN BHALABHAI </t>
  </si>
  <si>
    <t>02-Dec-2023</t>
  </si>
  <si>
    <t>3.24 Yrs</t>
  </si>
  <si>
    <t>15 Dec 2022</t>
  </si>
  <si>
    <t>10-Jan-2024</t>
  </si>
  <si>
    <t>08-Dec-2025</t>
  </si>
  <si>
    <t>30-Jun-2025</t>
  </si>
  <si>
    <t>Open</t>
  </si>
  <si>
    <t>Form Date : 06/03/2026</t>
  </si>
  <si>
    <t>To Date : 07/03/2026</t>
  </si>
  <si>
    <t>Mahida Vijaybhai Dalsingbhai</t>
  </si>
  <si>
    <t>SF0089660</t>
  </si>
  <si>
    <t>Credit Assistant</t>
  </si>
  <si>
    <t>FN25-26-03736</t>
  </si>
  <si>
    <t>Gopalbhai Khant/SF0059759</t>
  </si>
  <si>
    <t>Upendra singh/SF0031146</t>
  </si>
  <si>
    <t>Sudarshan Raosaheb Patil/SF0070235</t>
  </si>
  <si>
    <t>17-Feb-2026</t>
  </si>
  <si>
    <t>Business</t>
  </si>
  <si>
    <t>Completed-Report Submitted</t>
  </si>
  <si>
    <t>Suspended-Not Working</t>
  </si>
  <si>
    <t>Rajesh Talar/SF0064460</t>
  </si>
  <si>
    <t>Borrower was paid her Emi Amount Rs.3440/- on 12-06-2025 and Rs.3460/- on 14-07-2025 to LO -Mahida Vijaybhai Dalsingbhai - SF0089660 But he was not posted in FIMO.</t>
  </si>
  <si>
    <t>Borrower was paid her EMI amount Rs.2780*11=30580/- on 04-11-2024,02-12-2024,03-03-2025,07-04-2025,05-05-2025,02-06-2025,07-07-2025,04-08-2025,02-09-2025,06-10-2025,03-11-2025 to LO -Mahida Vijaybhai Dalsingbhai - SF0089660 But he was not post amount in FIMO.</t>
  </si>
  <si>
    <t>Mahida Vijaybhai Dalsingbhai/CA/SF0089660 was found involved in Collection amount misappropriation 
(Collected EMIs  amount but not posted to concerned borrowers accounts) on the names of 2 borrowers for the 
amounting to Rs. 37480/- based on the evidence available.
Total Fraud Amount = Rs. 37480/-
Amount Recovered and Accounted in FIMO = Rs.00/-
Net Fraud Amount to be recovered = Rs.37480/-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</si>
</sst>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readingOrder="1"/>
    </xf>
    <xf numFmtId="0" fontId="36" fillId="14" borderId="15" xfId="0" applyFont="1" applyFill="1" applyBorder="1" applyAlignment="1">
      <alignment vertical="top" readingOrder="1"/>
    </xf>
    <xf numFmtId="172" fontId="36" fillId="14" borderId="15" xfId="0" applyNumberFormat="1" applyFont="1" applyFill="1" applyBorder="1" applyAlignment="1">
      <alignment vertical="top" readingOrder="1"/>
    </xf>
    <xf numFmtId="172" fontId="36" fillId="0" borderId="15" xfId="0" applyNumberFormat="1" applyFont="1" applyBorder="1" applyAlignment="1">
      <alignment vertical="top" readingOrder="1"/>
    </xf>
    <xf numFmtId="0" fontId="6" fillId="0" borderId="1" xfId="26" applyFont="1" applyBorder="1" applyAlignment="1" applyProtection="1">
      <alignment vertical="top" wrapText="1"/>
      <protection locked="0"/>
    </xf>
    <xf numFmtId="0" fontId="0" fillId="8" borderId="1" xfId="0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GR4027</v>
      </c>
      <c r="D5" s="64" t="str">
        <f>IF('Physical Cash at Safe'!D28="Yes", 'Physical Cash at Safe'!A4, 'Borrower Wise Details'!C5)</f>
        <v>Ditwas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Gujarat</v>
      </c>
      <c r="G5" s="61">
        <v>46069</v>
      </c>
      <c r="H5" s="62" t="s">
        <v>334</v>
      </c>
      <c r="I5" s="61" t="s">
        <v>333</v>
      </c>
      <c r="J5" s="79" t="str">
        <f>IF('Physical Cash at Safe'!D28="Yes",'Physical Cash at Safe'!E28,IF('Borrower Wise Details'!D5&lt;&gt;"",'Borrower Wise Details'!D5,""))</f>
        <v>FN25-26-03736</v>
      </c>
      <c r="K5" s="90">
        <v>2</v>
      </c>
      <c r="L5" s="91">
        <v>31260</v>
      </c>
      <c r="M5" s="91">
        <v>0</v>
      </c>
      <c r="N5" s="91" t="s">
        <v>330</v>
      </c>
      <c r="O5" s="91" t="s">
        <v>330</v>
      </c>
      <c r="P5" s="91" t="s">
        <v>331</v>
      </c>
      <c r="Q5" s="91" t="s">
        <v>332</v>
      </c>
      <c r="R5" s="80" t="str">
        <f>IF('Physical Cash at Safe'!$D$28="Yes", 'Physical Cash at Safe'!$A$28, IF('Borrower Wise Details'!F5&lt;&gt;"", 'Borrower Wise Details'!F5, ""))</f>
        <v>Mahida Vijaybhai Dalsingbhai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SF0089660</v>
      </c>
      <c r="U5" s="84" t="s">
        <v>336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335</v>
      </c>
      <c r="Z5" s="61">
        <v>46087</v>
      </c>
      <c r="AA5" s="61">
        <v>46088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37480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37480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46129</v>
      </c>
      <c r="AH5" s="75" t="s">
        <v>340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GR4027</v>
      </c>
      <c r="C5" s="50" t="str">
        <f>IF('Fraud Investigation Report'!D5="", "", 'Fraud Investigation Report'!D5)</f>
        <v>Ditwas</v>
      </c>
      <c r="D5" s="73" t="str">
        <f>IF(OR('Fraud Investigation Report'!R5="", 'Fraud Investigation Report'!R5=0), "", 'Fraud Investigation Report'!R5)</f>
        <v>Mahida Vijaybhai Dalsingbhai</v>
      </c>
      <c r="E5" s="73" t="str">
        <f>IF(OR('Fraud Investigation Report'!T5="", 'Fraud Investigation Report'!T5=0), "", 'Fraud Investigation Report'!T5)</f>
        <v>SF0089660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FN25-26-03736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37480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37480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37480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238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183</v>
      </c>
      <c r="B26" s="162"/>
      <c r="C26" s="162"/>
      <c r="D26" s="162"/>
      <c r="E26" s="16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209</v>
      </c>
      <c r="D29" s="160" t="s">
        <v>210</v>
      </c>
      <c r="E29" s="161"/>
    </row>
    <row r="30" spans="1:5" ht="40.15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211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212</v>
      </c>
      <c r="B34" s="38"/>
      <c r="C34" s="39" t="s">
        <v>213</v>
      </c>
      <c r="D34" s="154"/>
      <c r="E34" s="155"/>
    </row>
    <row r="35" spans="1:5" ht="26" x14ac:dyDescent="0.35">
      <c r="A35" s="39" t="s">
        <v>214</v>
      </c>
      <c r="B35" s="38"/>
      <c r="C35" s="39" t="s">
        <v>216</v>
      </c>
      <c r="D35" s="154"/>
      <c r="E35" s="155"/>
    </row>
    <row r="36" spans="1:5" ht="25.5" customHeight="1" x14ac:dyDescent="0.35">
      <c r="A36" s="39" t="s">
        <v>215</v>
      </c>
      <c r="B36" s="38"/>
      <c r="C36" s="39" t="s">
        <v>217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A3" zoomScaleNormal="100" workbookViewId="0">
      <selection activeCell="E4" sqref="E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GR4027</v>
      </c>
      <c r="C5" s="60" t="str">
        <f>IF('Loan Outstanding Report'!$H$5="", "", 'Loan Outstanding Report'!$H$5)</f>
        <v>Ditwas</v>
      </c>
      <c r="D5" s="41" t="s">
        <v>329</v>
      </c>
      <c r="E5" s="66">
        <v>46087</v>
      </c>
      <c r="F5" s="93" t="s">
        <v>326</v>
      </c>
      <c r="G5" s="49" t="s">
        <v>327</v>
      </c>
      <c r="H5" s="49" t="s">
        <v>328</v>
      </c>
      <c r="I5" s="49">
        <v>379503</v>
      </c>
      <c r="J5" s="49" t="s">
        <v>259</v>
      </c>
      <c r="K5" s="49" t="s">
        <v>263</v>
      </c>
      <c r="L5" s="11">
        <v>357710747</v>
      </c>
      <c r="M5" s="67" t="s">
        <v>264</v>
      </c>
      <c r="N5" s="49">
        <v>52000</v>
      </c>
      <c r="O5" s="49">
        <v>2780</v>
      </c>
      <c r="P5" s="67" t="s">
        <v>133</v>
      </c>
      <c r="Q5" s="89">
        <v>45600</v>
      </c>
      <c r="R5" s="49">
        <v>2780</v>
      </c>
      <c r="S5" s="49">
        <v>0</v>
      </c>
      <c r="T5" s="49">
        <v>0</v>
      </c>
      <c r="U5" s="68">
        <f t="shared" ref="U5:U69" si="0">IF(AND(ISBLANK(R5),ISBLANK(S5),ISBLANK(T5)),"",R5-(S5+T5))</f>
        <v>2780</v>
      </c>
      <c r="V5" s="42" t="s">
        <v>195</v>
      </c>
      <c r="W5" s="69" t="s">
        <v>339</v>
      </c>
    </row>
    <row r="6" spans="1:23" ht="30" customHeight="1" x14ac:dyDescent="0.3">
      <c r="A6" s="65">
        <v>2</v>
      </c>
      <c r="B6" s="60" t="str">
        <f>IF(J6&lt;&gt;"", $B$5, "")</f>
        <v>GR4027</v>
      </c>
      <c r="C6" s="50" t="str">
        <f>IF(J6&lt;&gt;"", $C$5, "")</f>
        <v>Ditwas</v>
      </c>
      <c r="D6" s="50" t="str">
        <f>IF(J6&lt;&gt;"", $D$5, "")</f>
        <v>FN25-26-03736</v>
      </c>
      <c r="E6" s="66">
        <v>46087</v>
      </c>
      <c r="F6" s="50" t="str">
        <f>IF(J6&lt;&gt;"", $F$5, "")</f>
        <v>Mahida Vijaybhai Dalsingbhai</v>
      </c>
      <c r="G6" s="50" t="str">
        <f>IF(J6&lt;&gt;"", $G$5, "")</f>
        <v>SF0089660</v>
      </c>
      <c r="H6" s="50" t="str">
        <f>IF(J6&lt;&gt;"", $H$5, "")</f>
        <v>Credit Assistant</v>
      </c>
      <c r="I6" s="49">
        <v>379503</v>
      </c>
      <c r="J6" s="49" t="s">
        <v>259</v>
      </c>
      <c r="K6" s="49" t="s">
        <v>263</v>
      </c>
      <c r="L6" s="11">
        <v>357710747</v>
      </c>
      <c r="M6" s="67" t="s">
        <v>264</v>
      </c>
      <c r="N6" s="49">
        <v>52000</v>
      </c>
      <c r="O6" s="49">
        <v>2780</v>
      </c>
      <c r="P6" s="67" t="s">
        <v>133</v>
      </c>
      <c r="Q6" s="67">
        <v>45628</v>
      </c>
      <c r="R6" s="49">
        <v>2780</v>
      </c>
      <c r="S6" s="49">
        <v>0</v>
      </c>
      <c r="T6" s="49">
        <v>0</v>
      </c>
      <c r="U6" s="68">
        <f t="shared" si="0"/>
        <v>2780</v>
      </c>
      <c r="V6" s="42" t="s">
        <v>195</v>
      </c>
      <c r="W6" s="69" t="s">
        <v>339</v>
      </c>
    </row>
    <row r="7" spans="1:23" ht="30" customHeight="1" x14ac:dyDescent="0.3">
      <c r="A7" s="65">
        <v>3</v>
      </c>
      <c r="B7" s="60" t="str">
        <f t="shared" ref="B7:B70" si="1">IF(J7&lt;&gt;"", $B$5, "")</f>
        <v>GR4027</v>
      </c>
      <c r="C7" s="50" t="str">
        <f t="shared" ref="C7:C70" si="2">IF(J7&lt;&gt;"", $C$5, "")</f>
        <v>Ditwas</v>
      </c>
      <c r="D7" s="50" t="str">
        <f t="shared" ref="D7:D70" si="3">IF(J7&lt;&gt;"", $D$5, "")</f>
        <v>FN25-26-03736</v>
      </c>
      <c r="E7" s="66">
        <v>46087</v>
      </c>
      <c r="F7" s="50" t="str">
        <f t="shared" ref="F7:F70" si="4">IF(J7&lt;&gt;"", $F$5, "")</f>
        <v>Mahida Vijaybhai Dalsingbhai</v>
      </c>
      <c r="G7" s="50" t="str">
        <f t="shared" ref="G7:G70" si="5">IF(J7&lt;&gt;"", $G$5, "")</f>
        <v>SF0089660</v>
      </c>
      <c r="H7" s="50" t="str">
        <f t="shared" ref="H7:H70" si="6">IF(J7&lt;&gt;"", $H$5, "")</f>
        <v>Credit Assistant</v>
      </c>
      <c r="I7" s="49">
        <v>379503</v>
      </c>
      <c r="J7" s="49" t="s">
        <v>259</v>
      </c>
      <c r="K7" s="49" t="s">
        <v>263</v>
      </c>
      <c r="L7" s="11">
        <v>357710747</v>
      </c>
      <c r="M7" s="67" t="s">
        <v>264</v>
      </c>
      <c r="N7" s="49">
        <v>52000</v>
      </c>
      <c r="O7" s="49">
        <v>2780</v>
      </c>
      <c r="P7" s="67" t="s">
        <v>133</v>
      </c>
      <c r="Q7" s="67">
        <v>45719</v>
      </c>
      <c r="R7" s="49">
        <v>2780</v>
      </c>
      <c r="S7" s="49">
        <v>0</v>
      </c>
      <c r="T7" s="49">
        <v>0</v>
      </c>
      <c r="U7" s="68">
        <f t="shared" si="0"/>
        <v>2780</v>
      </c>
      <c r="V7" s="42" t="s">
        <v>195</v>
      </c>
      <c r="W7" s="69" t="s">
        <v>339</v>
      </c>
    </row>
    <row r="8" spans="1:23" ht="30" customHeight="1" x14ac:dyDescent="0.3">
      <c r="A8" s="65">
        <v>4</v>
      </c>
      <c r="B8" s="60" t="str">
        <f t="shared" si="1"/>
        <v>GR4027</v>
      </c>
      <c r="C8" s="50" t="str">
        <f t="shared" si="2"/>
        <v>Ditwas</v>
      </c>
      <c r="D8" s="50" t="str">
        <f t="shared" si="3"/>
        <v>FN25-26-03736</v>
      </c>
      <c r="E8" s="66">
        <v>46087</v>
      </c>
      <c r="F8" s="50" t="str">
        <f t="shared" si="4"/>
        <v>Mahida Vijaybhai Dalsingbhai</v>
      </c>
      <c r="G8" s="50" t="str">
        <f t="shared" si="5"/>
        <v>SF0089660</v>
      </c>
      <c r="H8" s="50" t="str">
        <f t="shared" si="6"/>
        <v>Credit Assistant</v>
      </c>
      <c r="I8" s="49">
        <v>379503</v>
      </c>
      <c r="J8" s="49" t="s">
        <v>259</v>
      </c>
      <c r="K8" s="49" t="s">
        <v>263</v>
      </c>
      <c r="L8" s="11">
        <v>357710747</v>
      </c>
      <c r="M8" s="67" t="s">
        <v>264</v>
      </c>
      <c r="N8" s="49">
        <v>52000</v>
      </c>
      <c r="O8" s="49">
        <v>2780</v>
      </c>
      <c r="P8" s="67" t="s">
        <v>133</v>
      </c>
      <c r="Q8" s="67">
        <v>45754</v>
      </c>
      <c r="R8" s="49">
        <v>2780</v>
      </c>
      <c r="S8" s="49">
        <v>0</v>
      </c>
      <c r="T8" s="49">
        <v>0</v>
      </c>
      <c r="U8" s="68">
        <f t="shared" si="0"/>
        <v>2780</v>
      </c>
      <c r="V8" s="42" t="s">
        <v>195</v>
      </c>
      <c r="W8" s="69" t="s">
        <v>339</v>
      </c>
    </row>
    <row r="9" spans="1:23" ht="30" customHeight="1" x14ac:dyDescent="0.3">
      <c r="A9" s="65">
        <v>5</v>
      </c>
      <c r="B9" s="60" t="str">
        <f t="shared" si="1"/>
        <v>GR4027</v>
      </c>
      <c r="C9" s="50" t="str">
        <f t="shared" si="2"/>
        <v>Ditwas</v>
      </c>
      <c r="D9" s="50" t="str">
        <f t="shared" si="3"/>
        <v>FN25-26-03736</v>
      </c>
      <c r="E9" s="66">
        <v>46087</v>
      </c>
      <c r="F9" s="50" t="str">
        <f t="shared" si="4"/>
        <v>Mahida Vijaybhai Dalsingbhai</v>
      </c>
      <c r="G9" s="50" t="str">
        <f t="shared" si="5"/>
        <v>SF0089660</v>
      </c>
      <c r="H9" s="50" t="str">
        <f t="shared" si="6"/>
        <v>Credit Assistant</v>
      </c>
      <c r="I9" s="49">
        <v>379503</v>
      </c>
      <c r="J9" s="49" t="s">
        <v>259</v>
      </c>
      <c r="K9" s="49" t="s">
        <v>263</v>
      </c>
      <c r="L9" s="11">
        <v>357710747</v>
      </c>
      <c r="M9" s="67" t="s">
        <v>264</v>
      </c>
      <c r="N9" s="49">
        <v>52000</v>
      </c>
      <c r="O9" s="49">
        <v>2780</v>
      </c>
      <c r="P9" s="67" t="s">
        <v>133</v>
      </c>
      <c r="Q9" s="67">
        <v>45782</v>
      </c>
      <c r="R9" s="49">
        <v>2780</v>
      </c>
      <c r="S9" s="49">
        <v>0</v>
      </c>
      <c r="T9" s="49">
        <v>0</v>
      </c>
      <c r="U9" s="68">
        <f t="shared" si="0"/>
        <v>2780</v>
      </c>
      <c r="V9" s="42" t="s">
        <v>195</v>
      </c>
      <c r="W9" s="69" t="s">
        <v>339</v>
      </c>
    </row>
    <row r="10" spans="1:23" ht="30" customHeight="1" x14ac:dyDescent="0.3">
      <c r="A10" s="65">
        <v>6</v>
      </c>
      <c r="B10" s="60" t="str">
        <f t="shared" si="1"/>
        <v>GR4027</v>
      </c>
      <c r="C10" s="50" t="str">
        <f t="shared" si="2"/>
        <v>Ditwas</v>
      </c>
      <c r="D10" s="50" t="str">
        <f t="shared" si="3"/>
        <v>FN25-26-03736</v>
      </c>
      <c r="E10" s="66">
        <v>46087</v>
      </c>
      <c r="F10" s="50" t="str">
        <f t="shared" si="4"/>
        <v>Mahida Vijaybhai Dalsingbhai</v>
      </c>
      <c r="G10" s="50" t="str">
        <f t="shared" si="5"/>
        <v>SF0089660</v>
      </c>
      <c r="H10" s="50" t="str">
        <f t="shared" si="6"/>
        <v>Credit Assistant</v>
      </c>
      <c r="I10" s="49">
        <v>379503</v>
      </c>
      <c r="J10" s="49" t="s">
        <v>259</v>
      </c>
      <c r="K10" s="49" t="s">
        <v>263</v>
      </c>
      <c r="L10" s="11">
        <v>357710747</v>
      </c>
      <c r="M10" s="67" t="s">
        <v>264</v>
      </c>
      <c r="N10" s="49">
        <v>52000</v>
      </c>
      <c r="O10" s="49">
        <v>2780</v>
      </c>
      <c r="P10" s="67" t="s">
        <v>133</v>
      </c>
      <c r="Q10" s="67">
        <v>45810</v>
      </c>
      <c r="R10" s="49">
        <v>2780</v>
      </c>
      <c r="S10" s="49">
        <v>0</v>
      </c>
      <c r="T10" s="49">
        <v>0</v>
      </c>
      <c r="U10" s="68">
        <f t="shared" si="0"/>
        <v>2780</v>
      </c>
      <c r="V10" s="42" t="s">
        <v>195</v>
      </c>
      <c r="W10" s="69" t="s">
        <v>339</v>
      </c>
    </row>
    <row r="11" spans="1:23" ht="30" customHeight="1" x14ac:dyDescent="0.3">
      <c r="A11" s="65">
        <v>7</v>
      </c>
      <c r="B11" s="60" t="str">
        <f t="shared" si="1"/>
        <v>GR4027</v>
      </c>
      <c r="C11" s="50" t="str">
        <f t="shared" si="2"/>
        <v>Ditwas</v>
      </c>
      <c r="D11" s="50" t="str">
        <f t="shared" si="3"/>
        <v>FN25-26-03736</v>
      </c>
      <c r="E11" s="66">
        <v>46087</v>
      </c>
      <c r="F11" s="50" t="str">
        <f t="shared" si="4"/>
        <v>Mahida Vijaybhai Dalsingbhai</v>
      </c>
      <c r="G11" s="50" t="str">
        <f t="shared" si="5"/>
        <v>SF0089660</v>
      </c>
      <c r="H11" s="50" t="str">
        <f t="shared" si="6"/>
        <v>Credit Assistant</v>
      </c>
      <c r="I11" s="49">
        <v>379503</v>
      </c>
      <c r="J11" s="49" t="s">
        <v>259</v>
      </c>
      <c r="K11" s="49" t="s">
        <v>263</v>
      </c>
      <c r="L11" s="11">
        <v>357710747</v>
      </c>
      <c r="M11" s="67" t="s">
        <v>264</v>
      </c>
      <c r="N11" s="49">
        <v>52000</v>
      </c>
      <c r="O11" s="49">
        <v>2780</v>
      </c>
      <c r="P11" s="67" t="s">
        <v>133</v>
      </c>
      <c r="Q11" s="67">
        <v>45845</v>
      </c>
      <c r="R11" s="49">
        <v>2780</v>
      </c>
      <c r="S11" s="49">
        <v>0</v>
      </c>
      <c r="T11" s="49">
        <v>0</v>
      </c>
      <c r="U11" s="68">
        <f t="shared" si="0"/>
        <v>2780</v>
      </c>
      <c r="V11" s="42" t="s">
        <v>195</v>
      </c>
      <c r="W11" s="69" t="s">
        <v>339</v>
      </c>
    </row>
    <row r="12" spans="1:23" ht="30" customHeight="1" x14ac:dyDescent="0.3">
      <c r="A12" s="65">
        <v>8</v>
      </c>
      <c r="B12" s="60" t="str">
        <f t="shared" si="1"/>
        <v>GR4027</v>
      </c>
      <c r="C12" s="50" t="str">
        <f t="shared" si="2"/>
        <v>Ditwas</v>
      </c>
      <c r="D12" s="50" t="str">
        <f t="shared" si="3"/>
        <v>FN25-26-03736</v>
      </c>
      <c r="E12" s="66">
        <v>46087</v>
      </c>
      <c r="F12" s="50" t="str">
        <f t="shared" si="4"/>
        <v>Mahida Vijaybhai Dalsingbhai</v>
      </c>
      <c r="G12" s="50" t="str">
        <f t="shared" si="5"/>
        <v>SF0089660</v>
      </c>
      <c r="H12" s="50" t="str">
        <f t="shared" si="6"/>
        <v>Credit Assistant</v>
      </c>
      <c r="I12" s="49">
        <v>379503</v>
      </c>
      <c r="J12" s="49" t="s">
        <v>259</v>
      </c>
      <c r="K12" s="49" t="s">
        <v>263</v>
      </c>
      <c r="L12" s="11">
        <v>357710747</v>
      </c>
      <c r="M12" s="67" t="s">
        <v>264</v>
      </c>
      <c r="N12" s="49">
        <v>52000</v>
      </c>
      <c r="O12" s="49">
        <v>2780</v>
      </c>
      <c r="P12" s="67" t="s">
        <v>133</v>
      </c>
      <c r="Q12" s="67">
        <v>45873</v>
      </c>
      <c r="R12" s="49">
        <v>2780</v>
      </c>
      <c r="S12" s="49">
        <v>0</v>
      </c>
      <c r="T12" s="49">
        <v>0</v>
      </c>
      <c r="U12" s="68">
        <f t="shared" si="0"/>
        <v>2780</v>
      </c>
      <c r="V12" s="42" t="s">
        <v>195</v>
      </c>
      <c r="W12" s="69" t="s">
        <v>339</v>
      </c>
    </row>
    <row r="13" spans="1:23" ht="30" customHeight="1" x14ac:dyDescent="0.3">
      <c r="A13" s="65">
        <v>9</v>
      </c>
      <c r="B13" s="60" t="str">
        <f t="shared" si="1"/>
        <v>GR4027</v>
      </c>
      <c r="C13" s="50" t="str">
        <f t="shared" si="2"/>
        <v>Ditwas</v>
      </c>
      <c r="D13" s="50" t="str">
        <f t="shared" si="3"/>
        <v>FN25-26-03736</v>
      </c>
      <c r="E13" s="66">
        <v>46087</v>
      </c>
      <c r="F13" s="50" t="str">
        <f t="shared" si="4"/>
        <v>Mahida Vijaybhai Dalsingbhai</v>
      </c>
      <c r="G13" s="50" t="str">
        <f t="shared" si="5"/>
        <v>SF0089660</v>
      </c>
      <c r="H13" s="50" t="str">
        <f t="shared" si="6"/>
        <v>Credit Assistant</v>
      </c>
      <c r="I13" s="49">
        <v>379503</v>
      </c>
      <c r="J13" s="49" t="s">
        <v>259</v>
      </c>
      <c r="K13" s="49" t="s">
        <v>263</v>
      </c>
      <c r="L13" s="11">
        <v>357710747</v>
      </c>
      <c r="M13" s="67" t="s">
        <v>264</v>
      </c>
      <c r="N13" s="49">
        <v>52000</v>
      </c>
      <c r="O13" s="49">
        <v>2780</v>
      </c>
      <c r="P13" s="67" t="s">
        <v>133</v>
      </c>
      <c r="Q13" s="67">
        <v>45902</v>
      </c>
      <c r="R13" s="49">
        <v>2780</v>
      </c>
      <c r="S13" s="49">
        <v>0</v>
      </c>
      <c r="T13" s="49">
        <v>0</v>
      </c>
      <c r="U13" s="68">
        <f t="shared" si="0"/>
        <v>2780</v>
      </c>
      <c r="V13" s="42" t="s">
        <v>195</v>
      </c>
      <c r="W13" s="69" t="s">
        <v>339</v>
      </c>
    </row>
    <row r="14" spans="1:23" ht="30" customHeight="1" x14ac:dyDescent="0.3">
      <c r="A14" s="65">
        <v>10</v>
      </c>
      <c r="B14" s="60" t="str">
        <f t="shared" si="1"/>
        <v>GR4027</v>
      </c>
      <c r="C14" s="50" t="str">
        <f t="shared" si="2"/>
        <v>Ditwas</v>
      </c>
      <c r="D14" s="50" t="str">
        <f t="shared" si="3"/>
        <v>FN25-26-03736</v>
      </c>
      <c r="E14" s="66">
        <v>46087</v>
      </c>
      <c r="F14" s="50" t="str">
        <f t="shared" si="4"/>
        <v>Mahida Vijaybhai Dalsingbhai</v>
      </c>
      <c r="G14" s="50" t="str">
        <f t="shared" si="5"/>
        <v>SF0089660</v>
      </c>
      <c r="H14" s="50" t="str">
        <f t="shared" si="6"/>
        <v>Credit Assistant</v>
      </c>
      <c r="I14" s="49">
        <v>379503</v>
      </c>
      <c r="J14" s="49" t="s">
        <v>259</v>
      </c>
      <c r="K14" s="49" t="s">
        <v>263</v>
      </c>
      <c r="L14" s="11">
        <v>357710747</v>
      </c>
      <c r="M14" s="67" t="s">
        <v>264</v>
      </c>
      <c r="N14" s="49">
        <v>52000</v>
      </c>
      <c r="O14" s="49">
        <v>2780</v>
      </c>
      <c r="P14" s="67" t="s">
        <v>133</v>
      </c>
      <c r="Q14" s="67">
        <v>45936</v>
      </c>
      <c r="R14" s="49">
        <v>2780</v>
      </c>
      <c r="S14" s="49">
        <v>0</v>
      </c>
      <c r="T14" s="49">
        <v>0</v>
      </c>
      <c r="U14" s="68">
        <f t="shared" si="0"/>
        <v>2780</v>
      </c>
      <c r="V14" s="42" t="s">
        <v>195</v>
      </c>
      <c r="W14" s="69" t="s">
        <v>339</v>
      </c>
    </row>
    <row r="15" spans="1:23" ht="30" customHeight="1" x14ac:dyDescent="0.3">
      <c r="A15" s="65">
        <v>11</v>
      </c>
      <c r="B15" s="60" t="str">
        <f t="shared" si="1"/>
        <v>GR4027</v>
      </c>
      <c r="C15" s="50" t="str">
        <f t="shared" si="2"/>
        <v>Ditwas</v>
      </c>
      <c r="D15" s="50" t="str">
        <f t="shared" si="3"/>
        <v>FN25-26-03736</v>
      </c>
      <c r="E15" s="66">
        <v>46087</v>
      </c>
      <c r="F15" s="50" t="str">
        <f t="shared" si="4"/>
        <v>Mahida Vijaybhai Dalsingbhai</v>
      </c>
      <c r="G15" s="50" t="str">
        <f t="shared" si="5"/>
        <v>SF0089660</v>
      </c>
      <c r="H15" s="50" t="str">
        <f t="shared" si="6"/>
        <v>Credit Assistant</v>
      </c>
      <c r="I15" s="49">
        <v>379503</v>
      </c>
      <c r="J15" s="49" t="s">
        <v>259</v>
      </c>
      <c r="K15" s="49" t="s">
        <v>263</v>
      </c>
      <c r="L15" s="11">
        <v>357710747</v>
      </c>
      <c r="M15" s="67" t="s">
        <v>264</v>
      </c>
      <c r="N15" s="49">
        <v>52000</v>
      </c>
      <c r="O15" s="49">
        <v>2780</v>
      </c>
      <c r="P15" s="67" t="s">
        <v>133</v>
      </c>
      <c r="Q15" s="67">
        <v>45964</v>
      </c>
      <c r="R15" s="49">
        <v>2780</v>
      </c>
      <c r="S15" s="49">
        <v>0</v>
      </c>
      <c r="T15" s="49">
        <v>0</v>
      </c>
      <c r="U15" s="68">
        <f t="shared" si="0"/>
        <v>2780</v>
      </c>
      <c r="V15" s="42" t="s">
        <v>195</v>
      </c>
      <c r="W15" s="69" t="s">
        <v>339</v>
      </c>
    </row>
    <row r="16" spans="1:23" ht="30" customHeight="1" x14ac:dyDescent="0.3">
      <c r="A16" s="65">
        <v>12</v>
      </c>
      <c r="B16" s="60" t="str">
        <f t="shared" si="1"/>
        <v>GR4027</v>
      </c>
      <c r="C16" s="50" t="str">
        <f t="shared" si="2"/>
        <v>Ditwas</v>
      </c>
      <c r="D16" s="50" t="str">
        <f t="shared" si="3"/>
        <v>FN25-26-03736</v>
      </c>
      <c r="E16" s="66">
        <v>46087</v>
      </c>
      <c r="F16" s="50" t="str">
        <f t="shared" si="4"/>
        <v>Mahida Vijaybhai Dalsingbhai</v>
      </c>
      <c r="G16" s="50" t="str">
        <f t="shared" si="5"/>
        <v>SF0089660</v>
      </c>
      <c r="H16" s="50" t="str">
        <f t="shared" si="6"/>
        <v>Credit Assistant</v>
      </c>
      <c r="I16" s="49">
        <v>355469</v>
      </c>
      <c r="J16" s="49" t="s">
        <v>275</v>
      </c>
      <c r="K16" s="49" t="s">
        <v>276</v>
      </c>
      <c r="L16" s="11">
        <v>358685841</v>
      </c>
      <c r="M16" s="67" t="s">
        <v>277</v>
      </c>
      <c r="N16" s="49">
        <v>65000</v>
      </c>
      <c r="O16" s="49">
        <v>3440</v>
      </c>
      <c r="P16" s="67" t="s">
        <v>133</v>
      </c>
      <c r="Q16" s="67">
        <v>45820</v>
      </c>
      <c r="R16" s="49">
        <v>3440</v>
      </c>
      <c r="S16" s="49">
        <v>0</v>
      </c>
      <c r="T16" s="49">
        <v>0</v>
      </c>
      <c r="U16" s="68">
        <f t="shared" si="0"/>
        <v>3440</v>
      </c>
      <c r="V16" s="42" t="s">
        <v>196</v>
      </c>
      <c r="W16" s="69" t="s">
        <v>338</v>
      </c>
    </row>
    <row r="17" spans="1:23" ht="30" customHeight="1" x14ac:dyDescent="0.3">
      <c r="A17" s="65">
        <v>13</v>
      </c>
      <c r="B17" s="60" t="str">
        <f t="shared" si="1"/>
        <v>GR4027</v>
      </c>
      <c r="C17" s="50" t="str">
        <f t="shared" si="2"/>
        <v>Ditwas</v>
      </c>
      <c r="D17" s="50" t="str">
        <f t="shared" si="3"/>
        <v>FN25-26-03736</v>
      </c>
      <c r="E17" s="66">
        <v>46087</v>
      </c>
      <c r="F17" s="50" t="str">
        <f t="shared" si="4"/>
        <v>Mahida Vijaybhai Dalsingbhai</v>
      </c>
      <c r="G17" s="50" t="str">
        <f t="shared" si="5"/>
        <v>SF0089660</v>
      </c>
      <c r="H17" s="50" t="str">
        <f t="shared" si="6"/>
        <v>Credit Assistant</v>
      </c>
      <c r="I17" s="49">
        <v>355469</v>
      </c>
      <c r="J17" s="49" t="s">
        <v>275</v>
      </c>
      <c r="K17" s="49" t="s">
        <v>276</v>
      </c>
      <c r="L17" s="11">
        <v>358685841</v>
      </c>
      <c r="M17" s="67" t="s">
        <v>277</v>
      </c>
      <c r="N17" s="49">
        <v>65000</v>
      </c>
      <c r="O17" s="49">
        <v>3440</v>
      </c>
      <c r="P17" s="67" t="s">
        <v>133</v>
      </c>
      <c r="Q17" s="67">
        <v>45852</v>
      </c>
      <c r="R17" s="49">
        <v>3460</v>
      </c>
      <c r="S17" s="49">
        <v>0</v>
      </c>
      <c r="T17" s="49">
        <v>0</v>
      </c>
      <c r="U17" s="68">
        <f t="shared" si="0"/>
        <v>3460</v>
      </c>
      <c r="V17" s="42" t="s">
        <v>196</v>
      </c>
      <c r="W17" s="69" t="s">
        <v>338</v>
      </c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4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7" defaultRowHeight="14.5" x14ac:dyDescent="0.35"/>
  <cols>
    <col min="1" max="1" width="5" style="116" customWidth="1"/>
    <col min="2" max="2" width="4.81640625" style="116" bestFit="1" customWidth="1"/>
    <col min="3" max="3" width="6.1796875" style="116" bestFit="1" customWidth="1"/>
    <col min="4" max="4" width="6.26953125" style="116" bestFit="1" customWidth="1"/>
    <col min="5" max="6" width="9" style="116" bestFit="1" customWidth="1"/>
    <col min="7" max="7" width="6.7265625" style="116" bestFit="1" customWidth="1"/>
    <col min="8" max="8" width="6.26953125" style="116" bestFit="1" customWidth="1"/>
    <col min="9" max="9" width="6.54296875" style="116" bestFit="1" customWidth="1"/>
    <col min="10" max="10" width="7.54296875" style="116" bestFit="1" customWidth="1"/>
    <col min="11" max="11" width="6.54296875" style="116" bestFit="1" customWidth="1"/>
    <col min="12" max="12" width="8.7265625" style="116" bestFit="1" customWidth="1"/>
    <col min="13" max="13" width="21.81640625" style="116" bestFit="1" customWidth="1"/>
    <col min="14" max="14" width="6.81640625" style="116" bestFit="1" customWidth="1"/>
    <col min="15" max="15" width="10.54296875" style="116" bestFit="1" customWidth="1"/>
    <col min="16" max="16" width="6.26953125" style="116" bestFit="1" customWidth="1"/>
    <col min="17" max="17" width="15.54296875" style="116" bestFit="1" customWidth="1"/>
    <col min="18" max="18" width="6.81640625" style="116" bestFit="1" customWidth="1"/>
    <col min="19" max="20" width="9.54296875" style="116" bestFit="1" customWidth="1"/>
    <col min="21" max="21" width="5.26953125" style="116" bestFit="1" customWidth="1"/>
    <col min="22" max="22" width="6.1796875" style="116" bestFit="1" customWidth="1"/>
    <col min="23" max="23" width="5.26953125" style="116" bestFit="1" customWidth="1"/>
    <col min="24" max="24" width="15.81640625" style="116" bestFit="1" customWidth="1"/>
    <col min="25" max="25" width="8.7265625" style="116" bestFit="1" customWidth="1"/>
    <col min="26" max="26" width="26.54296875" style="116" bestFit="1" customWidth="1"/>
    <col min="27" max="27" width="9.81640625" style="116" bestFit="1" customWidth="1"/>
    <col min="28" max="28" width="8.1796875" style="116" bestFit="1" customWidth="1"/>
    <col min="29" max="29" width="6.81640625" style="116" bestFit="1" customWidth="1"/>
    <col min="30" max="30" width="6.7265625" style="116" bestFit="1" customWidth="1"/>
    <col min="31" max="31" width="5.1796875" style="116" bestFit="1" customWidth="1"/>
    <col min="32" max="32" width="7" style="116"/>
    <col min="33" max="33" width="9.54296875" style="116" bestFit="1" customWidth="1"/>
    <col min="34" max="34" width="10.81640625" style="116" bestFit="1" customWidth="1"/>
    <col min="35" max="35" width="10" style="116" bestFit="1" customWidth="1"/>
    <col min="36" max="37" width="7.26953125" style="116" bestFit="1" customWidth="1"/>
    <col min="38" max="38" width="10.1796875" style="116" bestFit="1" customWidth="1"/>
    <col min="39" max="42" width="8.1796875" style="116" bestFit="1" customWidth="1"/>
    <col min="43" max="43" width="7.26953125" style="116" bestFit="1" customWidth="1"/>
    <col min="44" max="45" width="8.1796875" style="116" bestFit="1" customWidth="1"/>
    <col min="46" max="46" width="7.26953125" style="116" bestFit="1" customWidth="1"/>
    <col min="47" max="47" width="8.1796875" style="116" bestFit="1" customWidth="1"/>
    <col min="48" max="48" width="6.453125" style="116" bestFit="1" customWidth="1"/>
    <col min="49" max="49" width="4.453125" style="116" bestFit="1" customWidth="1"/>
    <col min="50" max="50" width="6.7265625" style="116" bestFit="1" customWidth="1"/>
    <col min="51" max="52" width="6.453125" style="116" bestFit="1" customWidth="1"/>
    <col min="53" max="53" width="6.54296875" style="116" bestFit="1" customWidth="1"/>
    <col min="54" max="54" width="5.81640625" style="116" bestFit="1" customWidth="1"/>
    <col min="55" max="55" width="6.1796875" style="116" bestFit="1" customWidth="1"/>
    <col min="56" max="56" width="9.7265625" style="116" bestFit="1" customWidth="1"/>
    <col min="57" max="57" width="8.1796875" style="116" bestFit="1" customWidth="1"/>
    <col min="58" max="58" width="9.54296875" style="116" bestFit="1" customWidth="1"/>
    <col min="59" max="59" width="7.54296875" style="116" bestFit="1" customWidth="1"/>
    <col min="60" max="60" width="20.54296875" style="116" bestFit="1" customWidth="1"/>
    <col min="61" max="61" width="13.7265625" style="116" bestFit="1" customWidth="1"/>
    <col min="62" max="62" width="12.26953125" style="116" bestFit="1" customWidth="1"/>
    <col min="63" max="63" width="10.1796875" style="117" bestFit="1" customWidth="1"/>
    <col min="64" max="64" width="19.54296875" style="117" bestFit="1" customWidth="1"/>
    <col min="65" max="65" width="21.1796875" style="118" bestFit="1" customWidth="1"/>
    <col min="66" max="66" width="11.54296875" style="119" bestFit="1" customWidth="1"/>
    <col min="67" max="67" width="11" style="120" bestFit="1" customWidth="1"/>
    <col min="68" max="68" width="6.7265625" style="116" bestFit="1" customWidth="1"/>
    <col min="69" max="69" width="13.54296875" style="121" bestFit="1" customWidth="1"/>
    <col min="70" max="70" width="65.453125" style="116" customWidth="1"/>
    <col min="71" max="16384" width="7" style="116"/>
  </cols>
  <sheetData>
    <row r="1" spans="1:70" x14ac:dyDescent="0.35">
      <c r="A1" s="105" t="s">
        <v>324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325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52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130</v>
      </c>
      <c r="BH4" s="12" t="s">
        <v>241</v>
      </c>
      <c r="BI4" s="12" t="s">
        <v>242</v>
      </c>
      <c r="BJ4" s="12" t="s">
        <v>243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58" x14ac:dyDescent="0.35">
      <c r="A5" s="95">
        <v>1</v>
      </c>
      <c r="B5" s="128" t="s">
        <v>247</v>
      </c>
      <c r="C5" s="128" t="s">
        <v>248</v>
      </c>
      <c r="D5" s="128" t="s">
        <v>249</v>
      </c>
      <c r="E5" s="128" t="s">
        <v>250</v>
      </c>
      <c r="F5" s="128" t="s">
        <v>250</v>
      </c>
      <c r="G5" s="128" t="s">
        <v>251</v>
      </c>
      <c r="H5" s="128" t="s">
        <v>252</v>
      </c>
      <c r="I5" s="128">
        <v>39123</v>
      </c>
      <c r="J5" s="128" t="s">
        <v>253</v>
      </c>
      <c r="K5" s="128">
        <v>39123</v>
      </c>
      <c r="L5" s="128" t="s">
        <v>254</v>
      </c>
      <c r="M5" s="128" t="s">
        <v>255</v>
      </c>
      <c r="N5" s="128">
        <v>379503</v>
      </c>
      <c r="O5" s="128" t="s">
        <v>256</v>
      </c>
      <c r="P5" s="128">
        <v>556782</v>
      </c>
      <c r="Q5" s="128" t="s">
        <v>257</v>
      </c>
      <c r="R5" s="128" t="s">
        <v>258</v>
      </c>
      <c r="S5" s="128" t="s">
        <v>259</v>
      </c>
      <c r="T5" s="128" t="s">
        <v>259</v>
      </c>
      <c r="U5" s="128" t="s">
        <v>260</v>
      </c>
      <c r="V5" s="128" t="s">
        <v>261</v>
      </c>
      <c r="W5" s="128">
        <v>0</v>
      </c>
      <c r="X5" s="128" t="s">
        <v>262</v>
      </c>
      <c r="Y5" s="128">
        <v>357710747</v>
      </c>
      <c r="Z5" s="129" t="s">
        <v>263</v>
      </c>
      <c r="AA5" s="129" t="s">
        <v>264</v>
      </c>
      <c r="AB5" s="130">
        <v>52000</v>
      </c>
      <c r="AC5" s="128" t="s">
        <v>265</v>
      </c>
      <c r="AD5" s="128">
        <v>24</v>
      </c>
      <c r="AE5" s="128" t="s">
        <v>266</v>
      </c>
      <c r="AF5" s="128" t="s">
        <v>267</v>
      </c>
      <c r="AG5" s="128" t="s">
        <v>268</v>
      </c>
      <c r="AH5" s="128" t="s">
        <v>269</v>
      </c>
      <c r="AI5" s="128" t="s">
        <v>270</v>
      </c>
      <c r="AJ5" s="131">
        <v>2780</v>
      </c>
      <c r="AK5" s="131">
        <v>2780</v>
      </c>
      <c r="AL5" s="128" t="s">
        <v>271</v>
      </c>
      <c r="AM5" s="131">
        <v>8750.91</v>
      </c>
      <c r="AN5" s="131">
        <v>5149.09</v>
      </c>
      <c r="AO5" s="131">
        <v>13900</v>
      </c>
      <c r="AP5" s="131">
        <v>43249.09</v>
      </c>
      <c r="AQ5" s="131">
        <v>9635.91</v>
      </c>
      <c r="AR5" s="131">
        <v>52885</v>
      </c>
      <c r="AS5" s="131">
        <v>32644.45</v>
      </c>
      <c r="AT5" s="131">
        <v>9055.5499999999993</v>
      </c>
      <c r="AU5" s="131">
        <v>41700</v>
      </c>
      <c r="AV5" s="128">
        <v>20</v>
      </c>
      <c r="AW5" s="128">
        <v>429</v>
      </c>
      <c r="AX5" s="95"/>
      <c r="AY5" s="127"/>
      <c r="AZ5" s="95"/>
      <c r="BA5" s="95"/>
      <c r="BB5" s="95" t="s">
        <v>323</v>
      </c>
      <c r="BC5" s="95"/>
      <c r="BD5" s="128" t="s">
        <v>322</v>
      </c>
      <c r="BE5" s="131">
        <v>52000</v>
      </c>
      <c r="BF5" s="128" t="s">
        <v>259</v>
      </c>
      <c r="BG5" s="95"/>
      <c r="BH5" s="97" t="s">
        <v>337</v>
      </c>
      <c r="BI5" s="95" t="s">
        <v>105</v>
      </c>
      <c r="BJ5" s="97">
        <v>46087</v>
      </c>
      <c r="BK5" s="95"/>
      <c r="BL5" s="95" t="s">
        <v>109</v>
      </c>
      <c r="BM5" s="98" t="s">
        <v>114</v>
      </c>
      <c r="BN5" s="99" t="s">
        <v>193</v>
      </c>
      <c r="BO5" s="95" t="s">
        <v>235</v>
      </c>
      <c r="BP5" s="122">
        <v>30580</v>
      </c>
      <c r="BQ5" s="42" t="s">
        <v>195</v>
      </c>
      <c r="BR5" s="133" t="s">
        <v>339</v>
      </c>
    </row>
    <row r="6" spans="1:70" ht="39" x14ac:dyDescent="0.35">
      <c r="A6" s="95">
        <v>2</v>
      </c>
      <c r="B6" s="128" t="s">
        <v>247</v>
      </c>
      <c r="C6" s="128" t="s">
        <v>248</v>
      </c>
      <c r="D6" s="128" t="s">
        <v>249</v>
      </c>
      <c r="E6" s="128" t="s">
        <v>250</v>
      </c>
      <c r="F6" s="128" t="s">
        <v>250</v>
      </c>
      <c r="G6" s="128" t="s">
        <v>251</v>
      </c>
      <c r="H6" s="128" t="s">
        <v>252</v>
      </c>
      <c r="I6" s="128">
        <v>188134</v>
      </c>
      <c r="J6" s="128" t="s">
        <v>272</v>
      </c>
      <c r="K6" s="128">
        <v>188134</v>
      </c>
      <c r="L6" s="128" t="s">
        <v>254</v>
      </c>
      <c r="M6" s="128" t="s">
        <v>255</v>
      </c>
      <c r="N6" s="128">
        <v>355469</v>
      </c>
      <c r="O6" s="128" t="s">
        <v>273</v>
      </c>
      <c r="P6" s="128">
        <v>506538</v>
      </c>
      <c r="Q6" s="128" t="s">
        <v>274</v>
      </c>
      <c r="R6" s="128" t="s">
        <v>258</v>
      </c>
      <c r="S6" s="128" t="s">
        <v>275</v>
      </c>
      <c r="T6" s="128" t="s">
        <v>275</v>
      </c>
      <c r="U6" s="128" t="s">
        <v>260</v>
      </c>
      <c r="V6" s="128" t="s">
        <v>261</v>
      </c>
      <c r="W6" s="128">
        <v>0</v>
      </c>
      <c r="X6" s="128" t="s">
        <v>262</v>
      </c>
      <c r="Y6" s="128">
        <v>358685841</v>
      </c>
      <c r="Z6" s="129" t="s">
        <v>276</v>
      </c>
      <c r="AA6" s="129" t="s">
        <v>277</v>
      </c>
      <c r="AB6" s="130">
        <v>65000</v>
      </c>
      <c r="AC6" s="128" t="s">
        <v>278</v>
      </c>
      <c r="AD6" s="128">
        <v>24</v>
      </c>
      <c r="AE6" s="128" t="s">
        <v>266</v>
      </c>
      <c r="AF6" s="128" t="s">
        <v>279</v>
      </c>
      <c r="AG6" s="128" t="s">
        <v>280</v>
      </c>
      <c r="AH6" s="128" t="s">
        <v>269</v>
      </c>
      <c r="AI6" s="128" t="s">
        <v>281</v>
      </c>
      <c r="AJ6" s="131">
        <v>3440</v>
      </c>
      <c r="AK6" s="131">
        <v>3440</v>
      </c>
      <c r="AL6" s="128" t="s">
        <v>282</v>
      </c>
      <c r="AM6" s="131">
        <v>26322.78</v>
      </c>
      <c r="AN6" s="131">
        <v>12957.22</v>
      </c>
      <c r="AO6" s="131">
        <v>39280</v>
      </c>
      <c r="AP6" s="131">
        <v>38677.22</v>
      </c>
      <c r="AQ6" s="131">
        <v>4953.78</v>
      </c>
      <c r="AR6" s="131">
        <v>43631</v>
      </c>
      <c r="AS6" s="131">
        <v>16161.02</v>
      </c>
      <c r="AT6" s="131">
        <v>3038.98</v>
      </c>
      <c r="AU6" s="131">
        <v>19200</v>
      </c>
      <c r="AV6" s="128">
        <v>17</v>
      </c>
      <c r="AW6" s="128">
        <v>155</v>
      </c>
      <c r="AX6" s="95"/>
      <c r="AY6" s="95"/>
      <c r="AZ6" s="95"/>
      <c r="BA6" s="95"/>
      <c r="BB6" s="95" t="s">
        <v>323</v>
      </c>
      <c r="BC6" s="95"/>
      <c r="BD6" s="128"/>
      <c r="BE6" s="131">
        <v>0</v>
      </c>
      <c r="BF6" s="128" t="s">
        <v>275</v>
      </c>
      <c r="BG6" s="95"/>
      <c r="BH6" s="97" t="s">
        <v>337</v>
      </c>
      <c r="BI6" s="95" t="s">
        <v>105</v>
      </c>
      <c r="BJ6" s="97">
        <v>46087</v>
      </c>
      <c r="BK6" s="95"/>
      <c r="BL6" s="95" t="s">
        <v>109</v>
      </c>
      <c r="BM6" s="98" t="s">
        <v>114</v>
      </c>
      <c r="BN6" s="99" t="s">
        <v>194</v>
      </c>
      <c r="BO6" s="95" t="s">
        <v>235</v>
      </c>
      <c r="BP6" s="123">
        <v>6900</v>
      </c>
      <c r="BQ6" s="95" t="s">
        <v>196</v>
      </c>
      <c r="BR6" s="132" t="s">
        <v>338</v>
      </c>
    </row>
    <row r="7" spans="1:70" hidden="1" x14ac:dyDescent="0.35">
      <c r="A7" s="95">
        <v>3</v>
      </c>
      <c r="B7" s="128" t="s">
        <v>247</v>
      </c>
      <c r="C7" s="128" t="s">
        <v>248</v>
      </c>
      <c r="D7" s="128" t="s">
        <v>249</v>
      </c>
      <c r="E7" s="128" t="s">
        <v>250</v>
      </c>
      <c r="F7" s="128" t="s">
        <v>250</v>
      </c>
      <c r="G7" s="128" t="s">
        <v>251</v>
      </c>
      <c r="H7" s="128" t="s">
        <v>252</v>
      </c>
      <c r="I7" s="128">
        <v>232147</v>
      </c>
      <c r="J7" s="128" t="s">
        <v>283</v>
      </c>
      <c r="K7" s="128">
        <v>232147</v>
      </c>
      <c r="L7" s="128" t="s">
        <v>254</v>
      </c>
      <c r="M7" s="128" t="s">
        <v>255</v>
      </c>
      <c r="N7" s="128">
        <v>314319</v>
      </c>
      <c r="O7" s="128" t="s">
        <v>284</v>
      </c>
      <c r="P7" s="128">
        <v>474578</v>
      </c>
      <c r="Q7" s="128" t="s">
        <v>285</v>
      </c>
      <c r="R7" s="128" t="s">
        <v>258</v>
      </c>
      <c r="S7" s="128" t="s">
        <v>286</v>
      </c>
      <c r="T7" s="128" t="s">
        <v>286</v>
      </c>
      <c r="U7" s="128" t="s">
        <v>260</v>
      </c>
      <c r="V7" s="128" t="s">
        <v>261</v>
      </c>
      <c r="W7" s="128">
        <v>541</v>
      </c>
      <c r="X7" s="128" t="s">
        <v>262</v>
      </c>
      <c r="Y7" s="128">
        <v>351926086</v>
      </c>
      <c r="Z7" s="129" t="s">
        <v>287</v>
      </c>
      <c r="AA7" s="128" t="s">
        <v>288</v>
      </c>
      <c r="AB7" s="131">
        <v>52000</v>
      </c>
      <c r="AC7" s="128" t="s">
        <v>278</v>
      </c>
      <c r="AD7" s="128">
        <v>24</v>
      </c>
      <c r="AE7" s="128" t="s">
        <v>289</v>
      </c>
      <c r="AF7" s="128" t="s">
        <v>290</v>
      </c>
      <c r="AG7" s="128" t="s">
        <v>291</v>
      </c>
      <c r="AH7" s="128" t="s">
        <v>269</v>
      </c>
      <c r="AI7" s="128" t="s">
        <v>292</v>
      </c>
      <c r="AJ7" s="131">
        <v>2780</v>
      </c>
      <c r="AK7" s="131">
        <v>2780</v>
      </c>
      <c r="AL7" s="128" t="s">
        <v>293</v>
      </c>
      <c r="AM7" s="131">
        <v>36010.839999999997</v>
      </c>
      <c r="AN7" s="131">
        <v>14029.16</v>
      </c>
      <c r="AO7" s="131">
        <v>50040</v>
      </c>
      <c r="AP7" s="131">
        <v>15989.16</v>
      </c>
      <c r="AQ7" s="131">
        <v>1198.8399999999999</v>
      </c>
      <c r="AR7" s="131">
        <v>17188</v>
      </c>
      <c r="AS7" s="131">
        <v>15989.16</v>
      </c>
      <c r="AT7" s="131">
        <v>1198.8399999999999</v>
      </c>
      <c r="AU7" s="131">
        <v>17188</v>
      </c>
      <c r="AV7" s="128">
        <v>32</v>
      </c>
      <c r="AW7" s="128">
        <v>399</v>
      </c>
      <c r="AX7" s="95"/>
      <c r="AY7" s="95"/>
      <c r="AZ7" s="95"/>
      <c r="BA7" s="95"/>
      <c r="BB7" s="95" t="s">
        <v>323</v>
      </c>
      <c r="BC7" s="95"/>
      <c r="BD7" s="128"/>
      <c r="BE7" s="131">
        <v>0</v>
      </c>
      <c r="BF7" s="128" t="s">
        <v>286</v>
      </c>
      <c r="BG7" s="95"/>
      <c r="BH7" s="97" t="s">
        <v>337</v>
      </c>
      <c r="BI7" s="95" t="s">
        <v>105</v>
      </c>
      <c r="BJ7" s="97">
        <v>46087</v>
      </c>
      <c r="BK7" s="95"/>
      <c r="BL7" s="95" t="s">
        <v>110</v>
      </c>
      <c r="BM7" s="98" t="s">
        <v>115</v>
      </c>
      <c r="BN7" s="99" t="s">
        <v>194</v>
      </c>
      <c r="BO7" s="95" t="s">
        <v>237</v>
      </c>
      <c r="BP7" s="123"/>
      <c r="BQ7" s="42"/>
      <c r="BR7" s="96"/>
    </row>
    <row r="8" spans="1:70" hidden="1" x14ac:dyDescent="0.35">
      <c r="A8" s="95">
        <v>4</v>
      </c>
      <c r="B8" s="128" t="s">
        <v>247</v>
      </c>
      <c r="C8" s="128" t="s">
        <v>248</v>
      </c>
      <c r="D8" s="128" t="s">
        <v>249</v>
      </c>
      <c r="E8" s="128" t="s">
        <v>250</v>
      </c>
      <c r="F8" s="128" t="s">
        <v>250</v>
      </c>
      <c r="G8" s="128" t="s">
        <v>251</v>
      </c>
      <c r="H8" s="128" t="s">
        <v>252</v>
      </c>
      <c r="I8" s="128">
        <v>232147</v>
      </c>
      <c r="J8" s="128" t="s">
        <v>283</v>
      </c>
      <c r="K8" s="128">
        <v>232147</v>
      </c>
      <c r="L8" s="128" t="s">
        <v>254</v>
      </c>
      <c r="M8" s="128" t="s">
        <v>255</v>
      </c>
      <c r="N8" s="128">
        <v>314319</v>
      </c>
      <c r="O8" s="128" t="s">
        <v>284</v>
      </c>
      <c r="P8" s="128">
        <v>632708</v>
      </c>
      <c r="Q8" s="128" t="s">
        <v>294</v>
      </c>
      <c r="R8" s="128" t="s">
        <v>258</v>
      </c>
      <c r="S8" s="128" t="s">
        <v>295</v>
      </c>
      <c r="T8" s="128" t="s">
        <v>295</v>
      </c>
      <c r="U8" s="128" t="s">
        <v>260</v>
      </c>
      <c r="V8" s="128" t="s">
        <v>261</v>
      </c>
      <c r="W8" s="128">
        <v>541</v>
      </c>
      <c r="X8" s="128" t="s">
        <v>262</v>
      </c>
      <c r="Y8" s="128">
        <v>351966790</v>
      </c>
      <c r="Z8" s="129" t="s">
        <v>296</v>
      </c>
      <c r="AA8" s="128" t="s">
        <v>297</v>
      </c>
      <c r="AB8" s="131">
        <v>52000</v>
      </c>
      <c r="AC8" s="128" t="s">
        <v>278</v>
      </c>
      <c r="AD8" s="128">
        <v>24</v>
      </c>
      <c r="AE8" s="128" t="s">
        <v>289</v>
      </c>
      <c r="AF8" s="128" t="s">
        <v>298</v>
      </c>
      <c r="AG8" s="128" t="s">
        <v>299</v>
      </c>
      <c r="AH8" s="128" t="s">
        <v>300</v>
      </c>
      <c r="AI8" s="128" t="s">
        <v>292</v>
      </c>
      <c r="AJ8" s="131">
        <v>2780</v>
      </c>
      <c r="AK8" s="131">
        <v>2780</v>
      </c>
      <c r="AL8" s="128" t="s">
        <v>301</v>
      </c>
      <c r="AM8" s="131">
        <v>41287.68</v>
      </c>
      <c r="AN8" s="131">
        <v>14312.32</v>
      </c>
      <c r="AO8" s="131">
        <v>55600</v>
      </c>
      <c r="AP8" s="131">
        <v>10712.32</v>
      </c>
      <c r="AQ8" s="131">
        <v>572.67999999999995</v>
      </c>
      <c r="AR8" s="131">
        <v>11285</v>
      </c>
      <c r="AS8" s="131">
        <v>10712.32</v>
      </c>
      <c r="AT8" s="131">
        <v>572.67999999999995</v>
      </c>
      <c r="AU8" s="131">
        <v>11285</v>
      </c>
      <c r="AV8" s="128">
        <v>32</v>
      </c>
      <c r="AW8" s="128">
        <v>343</v>
      </c>
      <c r="AX8" s="124"/>
      <c r="AY8" s="124"/>
      <c r="AZ8" s="124"/>
      <c r="BA8" s="125"/>
      <c r="BB8" s="95" t="s">
        <v>323</v>
      </c>
      <c r="BC8" s="125"/>
      <c r="BD8" s="128"/>
      <c r="BE8" s="131">
        <v>0</v>
      </c>
      <c r="BF8" s="128" t="s">
        <v>295</v>
      </c>
      <c r="BG8" s="95"/>
      <c r="BH8" s="97" t="s">
        <v>337</v>
      </c>
      <c r="BI8" s="95" t="s">
        <v>105</v>
      </c>
      <c r="BJ8" s="97">
        <v>46087</v>
      </c>
      <c r="BK8" s="95"/>
      <c r="BL8" s="95" t="s">
        <v>110</v>
      </c>
      <c r="BM8" s="98" t="s">
        <v>115</v>
      </c>
      <c r="BN8" s="99" t="s">
        <v>194</v>
      </c>
      <c r="BO8" s="95" t="s">
        <v>237</v>
      </c>
      <c r="BP8" s="123"/>
      <c r="BQ8" s="42"/>
      <c r="BR8" s="96"/>
    </row>
    <row r="9" spans="1:70" hidden="1" x14ac:dyDescent="0.35">
      <c r="A9" s="95">
        <v>5</v>
      </c>
      <c r="B9" s="128" t="s">
        <v>247</v>
      </c>
      <c r="C9" s="128" t="s">
        <v>248</v>
      </c>
      <c r="D9" s="128" t="s">
        <v>249</v>
      </c>
      <c r="E9" s="128" t="s">
        <v>250</v>
      </c>
      <c r="F9" s="128" t="s">
        <v>250</v>
      </c>
      <c r="G9" s="128" t="s">
        <v>251</v>
      </c>
      <c r="H9" s="128" t="s">
        <v>252</v>
      </c>
      <c r="I9" s="128">
        <v>186174</v>
      </c>
      <c r="J9" s="128" t="s">
        <v>302</v>
      </c>
      <c r="K9" s="128">
        <v>186174</v>
      </c>
      <c r="L9" s="128" t="s">
        <v>254</v>
      </c>
      <c r="M9" s="128" t="s">
        <v>255</v>
      </c>
      <c r="N9" s="128">
        <v>332271</v>
      </c>
      <c r="O9" s="128" t="s">
        <v>303</v>
      </c>
      <c r="P9" s="128">
        <v>466528</v>
      </c>
      <c r="Q9" s="128" t="s">
        <v>304</v>
      </c>
      <c r="R9" s="128" t="s">
        <v>258</v>
      </c>
      <c r="S9" s="128" t="s">
        <v>305</v>
      </c>
      <c r="T9" s="128" t="s">
        <v>305</v>
      </c>
      <c r="U9" s="128" t="s">
        <v>260</v>
      </c>
      <c r="V9" s="128" t="s">
        <v>261</v>
      </c>
      <c r="W9" s="128">
        <v>541</v>
      </c>
      <c r="X9" s="128" t="s">
        <v>262</v>
      </c>
      <c r="Y9" s="128">
        <v>351994817</v>
      </c>
      <c r="Z9" s="129" t="s">
        <v>306</v>
      </c>
      <c r="AA9" s="128" t="s">
        <v>307</v>
      </c>
      <c r="AB9" s="131">
        <v>52000</v>
      </c>
      <c r="AC9" s="128" t="s">
        <v>265</v>
      </c>
      <c r="AD9" s="128">
        <v>24</v>
      </c>
      <c r="AE9" s="128" t="s">
        <v>289</v>
      </c>
      <c r="AF9" s="128" t="s">
        <v>308</v>
      </c>
      <c r="AG9" s="128" t="s">
        <v>309</v>
      </c>
      <c r="AH9" s="128" t="s">
        <v>269</v>
      </c>
      <c r="AI9" s="128" t="s">
        <v>310</v>
      </c>
      <c r="AJ9" s="131">
        <v>2780</v>
      </c>
      <c r="AK9" s="131">
        <v>2780</v>
      </c>
      <c r="AL9" s="128" t="s">
        <v>311</v>
      </c>
      <c r="AM9" s="131">
        <v>22629.51</v>
      </c>
      <c r="AN9" s="131">
        <v>10730.49</v>
      </c>
      <c r="AO9" s="131">
        <v>33360</v>
      </c>
      <c r="AP9" s="131">
        <v>29370.49</v>
      </c>
      <c r="AQ9" s="131">
        <v>4145.51</v>
      </c>
      <c r="AR9" s="131">
        <v>33516</v>
      </c>
      <c r="AS9" s="131">
        <v>29370.49</v>
      </c>
      <c r="AT9" s="131">
        <v>4145.51</v>
      </c>
      <c r="AU9" s="131">
        <v>33516</v>
      </c>
      <c r="AV9" s="128">
        <v>33</v>
      </c>
      <c r="AW9" s="128">
        <v>576</v>
      </c>
      <c r="AX9" s="124"/>
      <c r="AY9" s="124"/>
      <c r="AZ9" s="124"/>
      <c r="BA9" s="125"/>
      <c r="BB9" s="95" t="s">
        <v>323</v>
      </c>
      <c r="BC9" s="125"/>
      <c r="BD9" s="128"/>
      <c r="BE9" s="131">
        <v>0</v>
      </c>
      <c r="BF9" s="128" t="s">
        <v>305</v>
      </c>
      <c r="BG9" s="95"/>
      <c r="BH9" s="97" t="s">
        <v>337</v>
      </c>
      <c r="BI9" s="95" t="s">
        <v>105</v>
      </c>
      <c r="BJ9" s="97">
        <v>46087</v>
      </c>
      <c r="BK9" s="95"/>
      <c r="BL9" s="95" t="s">
        <v>110</v>
      </c>
      <c r="BM9" s="98" t="s">
        <v>115</v>
      </c>
      <c r="BN9" s="99" t="s">
        <v>194</v>
      </c>
      <c r="BO9" s="95" t="s">
        <v>237</v>
      </c>
      <c r="BP9" s="123"/>
      <c r="BQ9" s="42"/>
      <c r="BR9" s="96"/>
    </row>
    <row r="10" spans="1:70" hidden="1" x14ac:dyDescent="0.35">
      <c r="A10" s="95">
        <v>6</v>
      </c>
      <c r="B10" s="128" t="s">
        <v>247</v>
      </c>
      <c r="C10" s="128" t="s">
        <v>248</v>
      </c>
      <c r="D10" s="128" t="s">
        <v>249</v>
      </c>
      <c r="E10" s="128" t="s">
        <v>250</v>
      </c>
      <c r="F10" s="128" t="s">
        <v>250</v>
      </c>
      <c r="G10" s="128" t="s">
        <v>251</v>
      </c>
      <c r="H10" s="128" t="s">
        <v>252</v>
      </c>
      <c r="I10" s="128">
        <v>188134</v>
      </c>
      <c r="J10" s="128" t="s">
        <v>272</v>
      </c>
      <c r="K10" s="128">
        <v>188134</v>
      </c>
      <c r="L10" s="128" t="s">
        <v>254</v>
      </c>
      <c r="M10" s="128" t="s">
        <v>255</v>
      </c>
      <c r="N10" s="128">
        <v>371173</v>
      </c>
      <c r="O10" s="128" t="s">
        <v>312</v>
      </c>
      <c r="P10" s="128">
        <v>540499</v>
      </c>
      <c r="Q10" s="128" t="s">
        <v>313</v>
      </c>
      <c r="R10" s="128" t="s">
        <v>258</v>
      </c>
      <c r="S10" s="128" t="s">
        <v>314</v>
      </c>
      <c r="T10" s="128" t="s">
        <v>314</v>
      </c>
      <c r="U10" s="128" t="s">
        <v>260</v>
      </c>
      <c r="V10" s="128" t="s">
        <v>261</v>
      </c>
      <c r="W10" s="128">
        <v>0</v>
      </c>
      <c r="X10" s="128" t="s">
        <v>315</v>
      </c>
      <c r="Y10" s="128">
        <v>353957843</v>
      </c>
      <c r="Z10" s="129" t="s">
        <v>316</v>
      </c>
      <c r="AA10" s="128" t="s">
        <v>317</v>
      </c>
      <c r="AB10" s="131">
        <v>49000</v>
      </c>
      <c r="AC10" s="128" t="s">
        <v>278</v>
      </c>
      <c r="AD10" s="128">
        <v>24</v>
      </c>
      <c r="AE10" s="128" t="s">
        <v>289</v>
      </c>
      <c r="AF10" s="128" t="s">
        <v>318</v>
      </c>
      <c r="AG10" s="128" t="s">
        <v>319</v>
      </c>
      <c r="AH10" s="128" t="s">
        <v>269</v>
      </c>
      <c r="AI10" s="128" t="s">
        <v>320</v>
      </c>
      <c r="AJ10" s="131">
        <v>2620</v>
      </c>
      <c r="AK10" s="131">
        <v>2620</v>
      </c>
      <c r="AL10" s="128" t="s">
        <v>321</v>
      </c>
      <c r="AM10" s="131">
        <v>46063.4</v>
      </c>
      <c r="AN10" s="131">
        <v>14196.6</v>
      </c>
      <c r="AO10" s="131">
        <v>60260</v>
      </c>
      <c r="AP10" s="131">
        <v>2936.6</v>
      </c>
      <c r="AQ10" s="131">
        <v>56.4</v>
      </c>
      <c r="AR10" s="131">
        <v>2993</v>
      </c>
      <c r="AS10" s="131">
        <v>2936.6</v>
      </c>
      <c r="AT10" s="131">
        <v>56.4</v>
      </c>
      <c r="AU10" s="131">
        <v>2993</v>
      </c>
      <c r="AV10" s="128">
        <v>27</v>
      </c>
      <c r="AW10" s="128">
        <v>91</v>
      </c>
      <c r="AX10" s="124"/>
      <c r="AY10" s="124"/>
      <c r="AZ10" s="124"/>
      <c r="BA10" s="125"/>
      <c r="BB10" s="95" t="s">
        <v>323</v>
      </c>
      <c r="BC10" s="125"/>
      <c r="BD10" s="128"/>
      <c r="BE10" s="131">
        <v>0</v>
      </c>
      <c r="BF10" s="128" t="s">
        <v>314</v>
      </c>
      <c r="BG10" s="95"/>
      <c r="BH10" s="97" t="s">
        <v>337</v>
      </c>
      <c r="BI10" s="95" t="s">
        <v>105</v>
      </c>
      <c r="BJ10" s="97">
        <v>46087</v>
      </c>
      <c r="BK10" s="95"/>
      <c r="BL10" s="95" t="s">
        <v>110</v>
      </c>
      <c r="BM10" s="98" t="s">
        <v>115</v>
      </c>
      <c r="BN10" s="99" t="s">
        <v>194</v>
      </c>
      <c r="BO10" s="95" t="s">
        <v>237</v>
      </c>
      <c r="BP10" s="123"/>
      <c r="BQ10" s="42"/>
      <c r="BR10" s="96"/>
    </row>
    <row r="11" spans="1:70" hidden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8"/>
      <c r="BE11" s="131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idden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idden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idden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idden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idden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idden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idden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idden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idden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idden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idden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idden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idden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idden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idden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idden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idden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idden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idden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idden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idden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idden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idden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idden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idden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idden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idden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idden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idden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idden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idden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idden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idden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idden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idden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idden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idden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idden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idden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idden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idden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idden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idden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idden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idden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idden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idden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idden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idden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idden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idden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idden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idden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idden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idden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idden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idden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idden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idden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idden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idden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idden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idden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idden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idden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idden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idden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idden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idden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idden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idden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idden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idden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idden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idden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idden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idden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idden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idden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idden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idden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idden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idden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idden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idden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idden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idden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idden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idden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idden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idden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idden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idden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idden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idden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idden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idden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idden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idden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idden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idden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idden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idden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idden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idden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idden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idden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idden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idden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idden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idden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idden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idden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idden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idden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idden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idden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idden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idden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idden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idden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idden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idden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idden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idden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idden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idden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idden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idden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idden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idden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idden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idden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idden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idden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idden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idden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idden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idden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idden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idden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idden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idden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idden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idden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idden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idden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idden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idden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idden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idden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idden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idden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idden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idden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idden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idden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idden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idden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idden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idden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idden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idden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idden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idden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idden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idden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idden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idden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idden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idden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idden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idden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idden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idden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idden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idden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idden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idden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idden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idden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idden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idden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idden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idden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idden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idden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idden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idden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idden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idden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idden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idden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idden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idden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idden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idden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idden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idden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idden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idden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idden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idden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idden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idden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idden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idden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idden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idden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idden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idden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idden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idden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idden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idden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idden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idden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idden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idden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idden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idden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idden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idden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idden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idden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idden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idden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idden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idden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idden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idden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idden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idden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idden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idden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idden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idden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idden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idden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idden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idden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idden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idden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idden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idden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idden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idden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idden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idden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idden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idden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idden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idden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idden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idden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idden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idden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idden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idden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idden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idden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idden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idden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idden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idden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idden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idden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idden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idden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idden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idden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idden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idden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idden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idden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idden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idden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idden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idden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idden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idden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idden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idden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idden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idden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idden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idden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idden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idden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idden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idden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idden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idden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idden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idden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idden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idden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idden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idden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idden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idden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idden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idden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idden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idden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idden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idden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idden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idden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idden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idden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idden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idden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idden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idden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idden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idden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idden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idden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idden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idden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idden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idden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idden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idden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idden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idden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idden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idden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idden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idden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idden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idden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idden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idden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idden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idden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idden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idden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idden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idden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idden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idden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idden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idden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idden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idden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idden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idden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idden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idden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idden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idden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idden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idden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idden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idden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idden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idden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idden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idden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idden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idden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idden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idden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idden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idden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idden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idden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idden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idden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idden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idden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idden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idden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idden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idden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idden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idden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idden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idden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idden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idden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idden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idden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idden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idden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idden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idden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idden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idden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idden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idden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idden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idden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idden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idden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idden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idden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idden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idden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idden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idden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idden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idden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idden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idden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idden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idden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idden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idden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idden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idden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idden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idden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idden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idden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idden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idden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idden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idden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idden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idden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idden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idden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idden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idden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idden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idden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idden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idden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idden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idden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idden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idden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idden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idden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idden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idden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idden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idden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idden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idden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idden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idden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idden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idden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idden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idden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idden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idden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idden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idden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idden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idden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idden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idden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idden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idden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idden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idden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idden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idden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idden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idden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idden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idden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idden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idden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idden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idden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idden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idden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idden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idden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idden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idden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idden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idden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idden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idden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idden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idden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idden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idden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idden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idden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idden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idden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idden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idden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idden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idden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idden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idden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idden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idden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idden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idden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idden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idden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idden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idden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idden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idden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idden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idden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idden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idden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idden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idden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idden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idden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idden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idden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idden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idden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idden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idden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idden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idden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idden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idden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idden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idden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idden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idden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idden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idden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idden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idden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idden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idden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idden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idden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idden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idden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idden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idden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idden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idden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idden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idden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idden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idden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idden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idden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idden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idden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idden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idden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idden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idden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idden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idden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idden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idden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idden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idden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idden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idden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idden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idden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idden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idden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idden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idden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idden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idden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idden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idden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idden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idden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idden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idden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idden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idden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idden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idden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idden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idden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idden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idden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idden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idden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idden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idden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idden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idden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idden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idden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idden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idden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idden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idden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idden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idden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idden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idden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idden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idden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idden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idden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idden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idden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idden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idden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idden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idden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idden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idden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idden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idden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idden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idden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idden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idden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idden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idden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idden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idden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idden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idden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idden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idden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idden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idden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idden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idden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idden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idden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idden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idden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idden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idden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idden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idden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idden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idden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idden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idden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idden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idden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idden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idden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idden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idden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idden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idden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idden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idden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idden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idden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idden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idden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idden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idden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idden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idden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idden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idden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idden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idden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idden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idden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idden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idden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idden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idden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idden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idden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idden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idden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idden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idden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idden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idden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idden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idden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idden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idden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idden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idden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idden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idden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idden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idden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idden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idden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idden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idden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idden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idden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idden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idden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idden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idden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idden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idden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idden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idden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idden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idden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idden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idden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idden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idden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idden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idden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idden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idden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idden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idden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idden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idden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idden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idden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idden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idden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idden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idden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idden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idden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idden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idden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idden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idden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idden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idden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idden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idden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idden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idden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idden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idden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idden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idden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idden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idden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idden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idden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idden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idden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idden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idden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idden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idden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idden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idden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idden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idden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idden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idden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idden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idden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idden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idden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idden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idden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idden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idden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idden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idden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idden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idden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idden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idden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idden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idden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idden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idden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idden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idden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idden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idden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idden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idden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idden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idden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idden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idden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idden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idden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idden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idden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idden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idden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idden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idden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idden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idden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idden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idden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idden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idden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idden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idden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idden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idden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idden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idden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idden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idden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idden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idden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idden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idden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idden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idden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idden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idden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idden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idden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idden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idden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idden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idden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idden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idden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idden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idden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idden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idden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idden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idden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idden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idden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idden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idden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idden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idden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idden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idden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idden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idden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idden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idden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idden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idden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idden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idden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idden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idden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idden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idden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idden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idden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idden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idden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idden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idden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idden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idden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idden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idden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idden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idden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idden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idden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idden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idden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idden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idden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idden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idden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idden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idden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idden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idden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idden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idden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idden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idden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idden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idden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idden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idden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idden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idden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idden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idden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idden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idden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idden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idden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idden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idden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idden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idden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idden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idden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idden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idden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idden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idden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idden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idden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idden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idden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idden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idden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idden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idden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idden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idden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idden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idden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idden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idden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idden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idden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idden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idden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idden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idden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idden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idden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idden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idden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idden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idden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idden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idden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idden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idden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idden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idden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idden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idden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idden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idden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idden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idden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idden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idden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idden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idden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idden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idden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idden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idden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idden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idden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idden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idden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idden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idden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idden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idden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idden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idden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idden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idden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idden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idden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idden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idden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idden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idden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idden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idden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idden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idden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idden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idden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idden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idden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idden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idden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idden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idden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idden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idden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idden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idden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idden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idden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idden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idden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idden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idden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idden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idden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idden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idden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idden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idden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idden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idden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idden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idden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idden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idden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idden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idden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idden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idden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idden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idden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idden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idden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idden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idden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idden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idden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idden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idden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idden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idden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idden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idden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idden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idden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idden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idden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idden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idden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idden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idden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idden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idden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idden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idden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idden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idden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idden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idden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idden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idden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idden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idden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idden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idden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idden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idden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idden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idden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idden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idden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idden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idden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idden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idden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idden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idden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idden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idden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idden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idden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idden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idden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idden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idden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idden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idden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idden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idden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idden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idden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idden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idden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idden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idden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idden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idden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idden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idden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idden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idden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idden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idden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idden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idden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idden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idden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idden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idden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idden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idden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idden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idden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idden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idden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idden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idden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idden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idden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idden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idden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idden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idden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idden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idden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idden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idden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idden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idden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idden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idden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idden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idden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idden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idden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idden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idden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idden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idden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idden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idden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idden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idden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idden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idden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idden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idden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idden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idden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idden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idden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idden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idden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idden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idden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idden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idden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idden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idden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idden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idden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idden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idden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idden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idden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idden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idden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idden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idden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idden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idden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idden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idden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idden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idden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idden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idden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idden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idden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idden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idden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idden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idden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idden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idden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idden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idden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idden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idden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idden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idden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idden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idden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idden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idden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idden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idden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idden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idden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idden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idden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idden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idden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idden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idden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idden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idden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idden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idden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idden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idden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idden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idden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idden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idden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idden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idden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idden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idden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idden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idden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idden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idden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idden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idden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idden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idden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idden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idden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idden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idden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idden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idden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idden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idden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idden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idden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idden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idden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idden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idden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idden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idden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idden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idden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idden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idden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idden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idden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idden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idden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idden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idden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idden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idden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idden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idden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idden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idden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idden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idden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idden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idden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idden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idden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idden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idden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idden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idden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idden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idden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idden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idden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idden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idden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idden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idden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idden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idden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idden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idden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idden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idden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idden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idden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idden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idden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idden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idden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idden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idden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idden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idden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idden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idden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idden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idden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idden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idden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idden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idden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idden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idden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idden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idden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idden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idden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idden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idden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idden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idden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idden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idden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idden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idden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idden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idden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idden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idden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idden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idden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idden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idden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idden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idden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idden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idden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idden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idden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idden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idden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idden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idden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idden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idden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idden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idden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idden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idden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idden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idden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idden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idden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idden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idden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idden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idden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idden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idden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idden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idden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idden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idden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idden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idden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idden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idden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idden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idden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idden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idden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idden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idden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idden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idden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idden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idden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idden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idden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idden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idden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idden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idden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idden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idden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idden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idden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idden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idden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idden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idden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idden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idden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idden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idden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idden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idden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idden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idden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idden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idden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idden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idden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idden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idden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idden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idden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idden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idden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idden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idden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idden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idden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idden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idden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idden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idden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idden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idden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idden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idden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idden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idden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idden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idden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idden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idden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idden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idden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idden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idden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idden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idden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idden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idden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idden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idden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idden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idden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idden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idden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idden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idden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idden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idden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idden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idden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idden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idden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idden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idden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idden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idden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idden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idden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idden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idden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idden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idden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idden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idden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idden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idden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idden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idden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idden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idden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idden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idden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idden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idden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idden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idden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idden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idden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idden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idden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idden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idden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idden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idden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idden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idden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idden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idden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idden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idden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idden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idden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idden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idden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idden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idden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idden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idden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idden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idden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idden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idden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idden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idden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idden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idden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idden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idden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idden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idden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idden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idden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idden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idden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idden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idden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idden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idden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idden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idden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idden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idden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idden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idden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idden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idden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idden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idden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idden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idden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idden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idden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idden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idden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idden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idden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idden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idden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idden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idden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idden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idden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idden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idden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idden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idden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idden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idden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idden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idden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idden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idden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idden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idden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idden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idden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idden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idden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idden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idden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idden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idden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idden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idden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idden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idden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idden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idden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idden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idden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idden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idden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idden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idden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idden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idden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idden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idden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idden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idden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idden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idden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idden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idden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idden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idden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idden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idden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idden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idden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idden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idden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idden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idden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idden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idden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idden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idden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idden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idden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idden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idden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idden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idden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idden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idden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idden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idden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idden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idden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idden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idden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idden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idden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idden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idden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idden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idden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idden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idden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idden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idden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idden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idden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idden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idden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idden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idden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idden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idden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idden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idden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idden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idden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idden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idden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idden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idden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idden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idden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idden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idden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idden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idden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idden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idden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idden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idden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idden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idden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idden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idden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idden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idden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idden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idden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idden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idden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idden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idden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idden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idden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idden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idden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idden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idden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idden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idden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idden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idden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idden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idden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idden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idden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idden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idden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idden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idden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idden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idden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idden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idden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idden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idden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idden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idden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idden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idden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idden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idden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idden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idden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idden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idden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idden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idden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idden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idden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idden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idden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idden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idden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idden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idden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idden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idden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idden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idden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idden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idden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idden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idden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idden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idden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idden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idden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idden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idden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idden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idden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idden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idden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idden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idden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idden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idden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idden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idden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idden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idden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idden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idden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idden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idden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idden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idden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idden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idden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idden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idden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idden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idden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idden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idden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idden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idden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idden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idden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idden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idden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idden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idden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idden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idden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idden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idden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idden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idden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idden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idden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idden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idden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idden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idden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idden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idden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idden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idden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idden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idden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idden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idden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idden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idden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idden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idden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idden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idden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idden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idden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idden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idden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idden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idden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idden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idden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idden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idden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idden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idden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idden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idden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idden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idden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idden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idden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idden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idden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idden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idden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idden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idden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idden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idden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idden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idden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idden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idden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idden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idden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idden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idden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idden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idden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idden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idden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idden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idden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idden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idden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idden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idden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idden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idden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idden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idden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idden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idden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idden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idden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idden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idden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idden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idden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idden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idden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idden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idden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idden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idden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idden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idden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idden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idden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idden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idden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idden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idden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idden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idden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idden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idden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idden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idden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idden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idden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idden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idden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idden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idden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idden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idden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idden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idden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idden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idden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idden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idden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idden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idden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idden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idden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idden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idden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idden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idden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idden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idden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idden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idden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idden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idden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idden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idden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idden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idden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idden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idden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idden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idden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idden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idden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idden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idden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idden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idden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idden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idden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idden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idden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idden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idden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idden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idden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idden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idden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idden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idden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idden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idden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idden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idden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idden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idden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idden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idden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idden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idden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idden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idden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idden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idden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idden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idden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idden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idden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idden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idden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idden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idden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idden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idden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idden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idden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idden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idden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idden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idden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idden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idden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idden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idden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idden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idden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idden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idden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idden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idden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idden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idden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idden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idden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idden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idden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idden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idden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idden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idden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idden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idden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idden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idden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idden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idden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idden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idden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idden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idden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idden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idden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idden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idden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idden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idden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idden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idden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idden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idden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idden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idden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idden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idden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idden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idden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idden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idden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idden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idden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idden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idden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idden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idden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idden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idden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idden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idden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idden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idden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idden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idden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idden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idden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idden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idden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idden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idden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idden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idden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idden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idden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idden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idden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idden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idden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idden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idden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idden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idden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idden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idden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idden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idden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idden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idden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idden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idden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idden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idden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idden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idden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idden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idden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idden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idden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idden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idden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idden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idden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idden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idden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idden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idden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idden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idden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idden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idden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idden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idden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idden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idden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idden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idden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idden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idden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idden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idden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idden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idden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idden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idden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idden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idden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idden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idden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idden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idden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idden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idden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idden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idden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idden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idden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idden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idden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idden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idden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idden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idden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idden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idden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idden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idden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idden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idden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idden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idden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idden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idden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idden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idden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idden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idden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idden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idden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idden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idden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idden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idden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idden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idden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idden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idden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idden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idden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idden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idden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idden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idden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idden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idden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idden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idden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idden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idden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idden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idden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idden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idden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idden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idden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idden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idden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idden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idden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idden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idden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idden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idden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idden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idden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idden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idden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idden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idden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idden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idden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idden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idden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idden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idden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idden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idden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idden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idden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idden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idden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idden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idden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idden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idden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idden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idden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idden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idden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idden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idden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idden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idden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idden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idden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idden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idden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idden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idden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idden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idden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idden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idden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idden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idden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idden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idden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idden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idden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idden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idden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idden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idden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idden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idden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idden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idden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idden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idden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idden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idden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idden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idden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idden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idden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idden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idden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idden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idden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idden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idden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idden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idden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idden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idden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idden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idden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idden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idden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idden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idden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idden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idden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idden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idden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idden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idden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idden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idden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idden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idden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idden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idden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idden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idden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idden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idden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idden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idden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idden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idden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idden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idden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idden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idden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idden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idden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idden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idden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idden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idden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idden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idden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idden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idden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idden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idden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idden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idden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idden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idden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idden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idden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idden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idden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idden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idden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idden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idden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idden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idden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idden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idden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idden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idden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idden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idden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idden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idden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idden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idden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idden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idden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idden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idden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idden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idden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idden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idden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idden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idden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idden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idden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idden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idden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idden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idden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idden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idden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idden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idden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idden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idden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idden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idden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idden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idden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idden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idden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idden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idden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idden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idden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idden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idden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idden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idden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idden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idden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idden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idden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idden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idden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idden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idden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idden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idden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idden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idden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idden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idden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idden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idden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idden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idden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idden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idden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idden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idden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idden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idden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idden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idden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idden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idden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idden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idden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idden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idden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idden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idden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idden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idden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idden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idden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idden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idden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idden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idden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idden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idden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idden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idden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idden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idden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idden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idden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idden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idden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idden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idden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idden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idden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idden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idden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idden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idden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idden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idden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idden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idden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idden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idden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idden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idden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idden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idden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idden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idden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idden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idden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idden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idden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idden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idden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idden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idden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idden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idden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idden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idden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idden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idden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idden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idden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idden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idden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idden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idden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idden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idden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idden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idden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idden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idden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idden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idden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idden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idden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idden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idden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idden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idden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idden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idden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idden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idden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idden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idden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idden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idden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idden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idden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idden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idden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idden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idden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idden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idden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idden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idden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idden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idden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idden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idden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idden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idden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idden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idden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idden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idden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idden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idden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idden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idden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idden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idden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idden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idden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idden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idden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idden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idden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idden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idden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idden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idden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idden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idden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idden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idden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idden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idden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idden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idden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idden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idden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idden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idden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idden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idden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idden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idden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idden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idden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idden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idden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idden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idden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idden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idden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idden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idden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idden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idden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idden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idden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idden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idden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idden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idden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idden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idden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idden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idden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idden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idden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idden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idden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idden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idden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idden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idden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idden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idden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idden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idden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idden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idden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idden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idden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idden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idden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idden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idden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idden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idden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idden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idden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idden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idden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idden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idden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idden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idden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idden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idden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idden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idden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idden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idden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idden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idden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idden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idden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idden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idden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idden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idden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idden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idden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idden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idden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idden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idden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idden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idden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idden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idden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idden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idden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idden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idden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idden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idden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idden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idden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idden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idden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idden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idden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idden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idden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idden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idden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idden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idden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idden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idden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idden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idden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idden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idden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idden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idden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idden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idden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idden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idden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idden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idden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idden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idden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idden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idden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idden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idden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idden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idden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idden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idden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idden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idden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idden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idden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idden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idden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idden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idden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idden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idden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idden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idden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idden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idden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idden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idden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idden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idden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idden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idden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idden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idden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idden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idden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idden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idden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idden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idden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idden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idden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idden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idden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idden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idden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idden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idden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idden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idden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idden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idden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idden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idden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idden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idden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idden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idden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idden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idden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idden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idden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idden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idden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idden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idden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idden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idden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idden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idden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idden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idden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idden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idden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idden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idden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idden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idden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idden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idden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idden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idden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idden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idden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idden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idden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idden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idden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idden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idden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idden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idden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idden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idden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idden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idden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idden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idden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idden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idden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idden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idden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idden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idden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idden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idden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idden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idden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idden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idden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idden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idden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idden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idden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idden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idden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idden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idden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idden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idden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idden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idden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idden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idden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idden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idden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idden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idden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idden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idden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idden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idden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idden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idden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idden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idden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idden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idden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idden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idden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idden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idden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idden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idden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idden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idden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idden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idden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idden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idden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idden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idden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idden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idden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idden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idden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idden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idden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idden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idden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idden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idden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idden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idden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idden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idden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idden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idden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idden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idden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idden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idden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idden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idden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idden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idden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idden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idden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idden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idden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idden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idden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idden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idden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idden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idden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idden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idden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idden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idden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idden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idden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idden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idden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idden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idden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idden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idden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idden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idden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idden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idden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idden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idden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idden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idden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idden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idden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idden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idden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idden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idden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idden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idden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idden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idden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idden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idden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idden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idden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idden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idden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idden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idden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idden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idden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idden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idden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idden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idden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idden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idden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idden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idden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idden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idden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idden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idden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idden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idden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idden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idden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idden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idden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idden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idden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idden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idden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idden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idden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idden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idden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idden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idden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idden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idden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idden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idden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idden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idden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idden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idden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idden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idden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idden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idden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idden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idden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idden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idden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idden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idden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idden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idden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idden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idden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idden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idden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idden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idden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idden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idden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idden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idden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idden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idden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idden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idden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idden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idden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idden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idden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idden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idden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idden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idden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idden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idden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idden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idden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idden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idden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idden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idden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idden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idden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idden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idden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idden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idden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idden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idden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idden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idden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idden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idden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idden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idden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idden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idden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idden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idden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idden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idden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idden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idden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idden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idden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idden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idden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idden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idden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idden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idden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idden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idden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idden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idden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idden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idden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idden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idden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idden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idden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idden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idden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idden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idden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idden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idden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idden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idden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idden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idden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idden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idden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idden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idden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idden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idden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idden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idden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idden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idden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idden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idden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idden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idden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idden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idden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idden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idden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idden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idden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idden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idden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idden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idden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idden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idden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idden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idden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idden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idden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idden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idden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idden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idden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idden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idden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idden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idden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idden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idden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idden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idden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idden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idden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idden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idden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idden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idden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idden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idden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idden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idden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idden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idden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idden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idden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idden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idden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idden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idden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idden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idden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idden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idden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idden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idden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idden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idden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idden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idden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idden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idden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idden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idden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idden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idden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idden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idden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idden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idden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idden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idden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idden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idden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idden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idden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idden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idden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idden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idden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idden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idden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idden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idden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idden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idden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idden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idden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idden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idden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idden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idden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idden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idden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idden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idden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idden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idden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idden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idden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idden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idden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idden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idden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idden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idden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idden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idden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idden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idden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idden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idden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idden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idden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idden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idden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idden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idden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idden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idden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idden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idden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idden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idden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idden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idden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idden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idden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idden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idden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idden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idden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idden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idden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idden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idden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idden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idden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idden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idden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idden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idden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idden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idden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idden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idden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idden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idden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idden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idden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idden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idden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idden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idden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idden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idden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idden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idden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idden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idden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idden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idden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idden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idden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idden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idden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idden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idden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idden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idden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idden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idden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idden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idden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idden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idden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idden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idden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idden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idden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idden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idden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idden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idden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idden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idden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idden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idden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idden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idden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idden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idden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idden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idden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idden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idden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idden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idden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idden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idden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idden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idden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idden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idden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idden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idden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idden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idden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idden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idden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idden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idden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idden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idden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idden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idden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idden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idden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idden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idden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idden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idden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idden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idden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idden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idden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idden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idden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idden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idden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idden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idden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idden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idden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idden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idden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idden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idden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idden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idden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idden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idden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idden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idden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idden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idden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idden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idden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idden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idden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idden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idden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idden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idden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idden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idden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idden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idden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idden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idden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idden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idden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idden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idden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idden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idden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idden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idden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idden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idden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idden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idden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idden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idden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idden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idden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idden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idden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idden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idden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idden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idden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idden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idden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idden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idden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idden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idden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idden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idden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idden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idden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idden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idden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idden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idden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idden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idden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idden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idden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idden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idden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idden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idden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idden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idden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idden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idden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idden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idden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idden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idden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idden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idden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idden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idden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idden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idden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idden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idden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idden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idden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idden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idden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idden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idden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idden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idden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idden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idden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idden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idden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idden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idden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idden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idden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idden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idden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idden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idden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idden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idden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idden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idden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idden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idden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idden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idden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idden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idden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idden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idden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idden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idden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idden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idden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idden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idden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idden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idden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idden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idden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idden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idden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idden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idden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idden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idden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idden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idden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idden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idden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idden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idden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idden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idden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idden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idden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idden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idden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idden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idden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idden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idden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idden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idden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idden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idden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idden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idden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idden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idden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idden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idden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idden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idden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idden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idden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idden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idden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idden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idden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idden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idden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idden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idden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idden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idden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idden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idden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idden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idden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idden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idden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idden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idden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idden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idden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idden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idden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idden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idden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idden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idden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idden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idden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idden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idden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idden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idden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idden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idden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idden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idden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idden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idden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idden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idden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idden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idden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idden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idden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idden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idden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idden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idden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idden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idden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idden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idden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idden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idden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idden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idden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idden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idden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idden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idden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idden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idden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idden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idden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idden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idden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idden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idden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idden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idden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idden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idden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idden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idden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idden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idden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idden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idden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idden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idden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idden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idden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idden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idden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idden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idden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idden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idden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idden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idden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idden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idden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idden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idden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idden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idden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idden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idden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idden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idden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idden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idden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idden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idden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idden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idden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idden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idden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idden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idden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idden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idden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idden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idden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idden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idden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idden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idden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idden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idden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idden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idden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idden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idden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idden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idden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idden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idden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idden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idden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idden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idden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idden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idden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idden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idden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idden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idden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idden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idden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idden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idden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idden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idden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idden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idden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idden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idden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idden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idden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idden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idden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idden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idden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idden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idden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idden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idden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idden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idden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idden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idden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idden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idden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idden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idden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idden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idden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idden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idden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idden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idden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idden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idden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idden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idden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idden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idden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idden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idden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idden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idden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idden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idden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idden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idden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idden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idden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idden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idden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idden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idden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idden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idden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idden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idden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idden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idden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idden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idden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idden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idden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idden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idden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idden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idden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idden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idden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idden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idden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idden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idden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idden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idden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idden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idden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idden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idden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idden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idden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idden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idden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idden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idden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idden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idden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idden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idden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idden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idden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idden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idden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idden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idden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idden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idden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idden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idden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idden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idden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idden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idden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idden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idden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idden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idden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idden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idden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idden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idden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idden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idden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idden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idden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idden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idden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idden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idden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idden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idden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idden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idden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idden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idden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idden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idden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idden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idden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idden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idden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idden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idden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idden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idden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idden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idden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idden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idden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idden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idden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idden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idden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idden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idden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idden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idden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idden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idden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idden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idden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idden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idden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idden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idden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idden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idden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idden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idden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idden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idden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idden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idden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idden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idden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idden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idden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idden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idden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idden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idden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idden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idden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idden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idden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idden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idden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idden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idden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idden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idden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idden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idden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idden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idden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idden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idden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idden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idden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idden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idden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idden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idden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idden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idden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idden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idden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idden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idden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idden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idden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idden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idden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idden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idden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idden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idden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idden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idden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idden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idden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idden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idden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idden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idden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idden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idden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idden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idden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idden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idden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idden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idden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idden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idden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idden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idden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idden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idden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idden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idden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idden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idden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idden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idden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idden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idden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idden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idden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idden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idden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idden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idden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idden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idden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idden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idden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idden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idden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idden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idden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idden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idden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idden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idden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idden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idden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idden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idden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idden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idden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idden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idden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idden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idden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idden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idden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idden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idden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idden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idden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idden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idden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idden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idden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idden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idden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idden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idden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idden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idden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idden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idden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idden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idden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idden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idden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idden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idden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idden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idden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idden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idden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idden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idden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idden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idden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idden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idden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idden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idden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idden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idden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idden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idden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idden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idden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idden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idden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idden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idden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idden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idden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idden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idden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idden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idden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idden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idden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idden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idden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idden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idden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idden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idden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idden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idden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idden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idden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idden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idden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idden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idden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idden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idden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idden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idden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idden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idden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idden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idden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idden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idden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idden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idden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idden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idden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idden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idden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idden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idden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idden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idden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idden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idden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idden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idden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idden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idden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idden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idden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idden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idden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idden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idden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idden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idden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idden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idden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idden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idden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idden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idden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idden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idden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idden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idden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idden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idden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idden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idden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idden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idden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idden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idden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idden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idden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idden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idden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idden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idden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idden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idden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idden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idden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idden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idden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idden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idden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idden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idden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idden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idden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idden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idden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idden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idden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idden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idden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idden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idden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idden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idden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idden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idden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idden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idden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idden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idden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idden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idden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idden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idden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idden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idden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idden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idden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idden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idden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idden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idden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idden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idden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idden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idden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idden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idden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idden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idden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idden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idden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idden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idden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idden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idden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idden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idden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idden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idden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idden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idden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idden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idden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idden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idden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idden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idden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idden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idden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idden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idden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idden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idden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idden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idden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idden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idden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idden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idden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idden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idden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idden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idden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idden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idden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idden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idden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idden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idden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idden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idden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idden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idden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idden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idden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idden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idden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idden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idden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idden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idden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idden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idden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idden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idden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idden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idden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idden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idden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idden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idden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idden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idden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idden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idden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idden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idden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idden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idden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idden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idden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idden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idden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idden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idden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idden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idden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idden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idden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idden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idden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idden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idden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idden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idden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idden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idden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idden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idden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idden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idden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idden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idden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idden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idden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idden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idden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idden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idden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idden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idden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idden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idden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idden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idden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idden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idden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idden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idden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idden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idden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idden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idden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idden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idden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idden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idden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idden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idden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idden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idden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idden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idden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idden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idden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idden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idden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idden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idden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idden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idden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idden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idden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idden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idden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idden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idden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idden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idden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idden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idden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idden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idden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idden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idden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idden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idden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idden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idden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idden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idden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idden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idden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idden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idden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idden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idden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idden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idden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idden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idden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idden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idden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idden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idden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idden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idden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idden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idden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idden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idden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idden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idden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idden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idden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idden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idden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idden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idden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idden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idden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idden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idden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idden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idden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idden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idden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idden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idden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idden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idden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idden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idden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idden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idden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idden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idden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idden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idden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idden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idden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idden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idden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idden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idden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idden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idden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idden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idden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idden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idden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idden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idden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idden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idden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idden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idden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idden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idden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idden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idden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idden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idden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idden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idden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idden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idden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idden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idden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idden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idden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idden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idden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idden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idden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idden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idden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idden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idden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idden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idden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idden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idden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idden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idden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idden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idden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idden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idden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idden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idden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idden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idden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idden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idden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idden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idden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idden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idden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idden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idden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idden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idden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idden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idden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idden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idden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idden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idden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idden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idden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idden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idden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idden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idden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idden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idden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idden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idden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idden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idden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idden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idden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idden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idden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idden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idden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idden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idden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idden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idden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idden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idden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idden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idden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idden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idden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idden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idden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idden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idden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idden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idden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idden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idden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idden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idden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idden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idden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idden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idden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idden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idden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idden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idden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idden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idden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idden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idden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idden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idden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idden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idden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idden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idden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idden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idden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idden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idden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idden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idden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idden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idden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idden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idden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idden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idden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idden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idden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idden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idden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idden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idden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idden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idden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idden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idden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idden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idden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idden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idden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idden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idden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idden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idden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idden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idden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idden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idden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idden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idden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idden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idden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idden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idden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idden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idden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idden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idden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idden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idden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idden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idden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idden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idden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idden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idden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idden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idden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idden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idden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idden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idden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idden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idden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idden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idden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idden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idden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idden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idden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idden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idden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idden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idden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idden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idden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idden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idden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idden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idden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idden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idden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idden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idden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idden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idden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idden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idden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idden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idden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idden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idden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idden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idden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idden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idden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idden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idden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idden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idden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idden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idden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idden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idden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idden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idden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idden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idden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idden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idden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idden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idden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idden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idden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idden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idden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idden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idden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idden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idden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idden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idden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idden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idden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idden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idden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idden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idden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idden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idden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idden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idden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idden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idden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idden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idden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idden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idden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idden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idden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idden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idden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idden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idden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idden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idden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idden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idden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idden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idden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idden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idden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idden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idden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idden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idden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idden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idden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idden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idden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idden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idden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idden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idden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idden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idden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idden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idden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idden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idden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idden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idden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idden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idden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idden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idden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idden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idden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idden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idden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idden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idden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idden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idden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idden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idden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idden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idden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idden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idden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idden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idden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idden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idden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idden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idden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idden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idden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idden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idden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idden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idden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idden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idden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idden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idden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idden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idden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idden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idden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idden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idden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idden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idden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idden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idden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idden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idden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idden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idden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idden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idden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idden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idden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idden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idden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idden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idden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idden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idden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idden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idden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idden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idden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idden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idden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idden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idden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idden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idden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idden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idden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idden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idden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idden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idden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idden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idden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idden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idden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idden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idden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idden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idden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idden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idden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idden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idden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idden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idden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idden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idden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idden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idden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idden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idden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idden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idden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idden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idden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idden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idden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idden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idden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idden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idden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idden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idden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idden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idden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idden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idden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idden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idden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idden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idden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idden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idden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idden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idden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idden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idden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idden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idden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idden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idden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idden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idden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idden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idden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idden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idden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idden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idden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idden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idden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idden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idden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idden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idden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idden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idden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idden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idden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idden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idden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idden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idden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idden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idden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idden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idden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idden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idden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idden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idden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idden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idden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idden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idden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idden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idden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idden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idden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idden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idden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idden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idden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idden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idden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idden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idden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idden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idden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idden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idden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idden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idden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idden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idden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idden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idden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idden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idden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idden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idden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idden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idden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idden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idden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idden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idden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idden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idden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idden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idden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idden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idden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idden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idden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idden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idden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idden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idden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idden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idden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idden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idden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idden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idden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idden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idden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idden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idden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idden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idden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idden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idden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idden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idden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idden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idden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idden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idden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idden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idden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idden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idden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idden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idden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idden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idden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idden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idden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idden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idden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idden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idden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idden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idden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idden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idden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idden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idden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idden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idden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idden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idden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idden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idden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idden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idden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idden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idden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idden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idden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idden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idden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idden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idden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idden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idden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idden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idden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idden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idden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idden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idden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idden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idden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idden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idden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idden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idden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idden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idden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idden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idden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idden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idden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idden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idden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idden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idden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idden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idden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idden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idden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idden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idden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idden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idden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idden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idden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idden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idden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idden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idden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idden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idden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idden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idden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idden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idden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idden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idden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idden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idden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idden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idden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idden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idden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idden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idden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idden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idden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idden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idden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idden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idden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idden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idden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idden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idden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idden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idden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idden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idden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idden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idden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idden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idden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idden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idden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idden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idden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idden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idden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idden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idden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idden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idden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idden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idden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idden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idden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idden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idden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idden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idden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idden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idden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idden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idden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idden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idden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idden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idden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idden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idden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idden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idden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idden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idden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idden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idden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idden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idden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idden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idden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idden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idden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idden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idden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idden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idden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idden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idden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idden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idden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idden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idden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idden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idden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idden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idden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idden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idden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idden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idden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idden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idden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idden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idden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idden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idden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idden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idden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idden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idden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idden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idden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idden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idden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idden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idden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idden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idden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idden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idden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idden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idden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idden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idden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idden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idden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idden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idden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idden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idden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idden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idden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idden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idden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idden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idden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idden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idden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idden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idden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idden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idden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idden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idden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idden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idden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idden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idden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idden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idden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idden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idden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idden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idden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idden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idden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idden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idden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idden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idden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idden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idden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idden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idden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idden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idden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idden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idden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idden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idden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idden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idden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idden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idden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idden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idden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idden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idden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idden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idden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idden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idden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idden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idden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idden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idden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idden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idden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idden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idden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idden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idden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idden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idden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idden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idden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idden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idden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idden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idden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idden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idden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idden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idden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idden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idden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idden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idden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idden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idden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idden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idden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idden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idden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idden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idden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idden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idden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idden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idden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idden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idden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idden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idden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idden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idden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idden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idden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idden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idden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idden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idden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idden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idden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idden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idden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idden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idden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idden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idden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idden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idden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idden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idden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idden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idden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idden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idden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idden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idden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idden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idden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idden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idden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idden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idden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idden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idden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idden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idden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idden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idden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idden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idden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idden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idden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idden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idden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idden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idden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idden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idden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idden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idden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idden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idden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idden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idden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idden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idden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idden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idden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idden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idden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idden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idden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idden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idden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idden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idden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idden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idden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idden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idden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idden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idden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idden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idden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idden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idden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idden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idden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idden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idden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idden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idden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idden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idden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idden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idden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idden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idden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idden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idden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idden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idden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idden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idden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idden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idden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idden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idden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idden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idden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idden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idden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idden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idden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idden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idden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idden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idden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idden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idden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idden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idden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idden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idden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idden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idden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idden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idden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idden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idden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idden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idden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idden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idden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idden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idden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idden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idden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idden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idden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idden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idden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idden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idden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idden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idden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idden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idden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idden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idden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idden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idden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idden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idden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idden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idden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idden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idden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idden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idden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idden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idden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idden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idden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idden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idden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idden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idden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idden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idden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idden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idden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idden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idden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idden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idden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idden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idden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idden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idden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idden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idden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idden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idden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idden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idden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idden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idden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idden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idden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idden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idden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idden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idden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idden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idden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idden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idden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idden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idden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idden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idden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idden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idden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idden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idden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idden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idden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idden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idden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idden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idden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idden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idden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idden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idden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idden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idden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idden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idden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idden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idden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idden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idden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idden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idden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idden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idden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idden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idden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idden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idden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idden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idden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idden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idden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idden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idden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idden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idden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idden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idden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idden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idden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idden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idden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idden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idden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idden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idden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idden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idden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idden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idden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idden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idden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idden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idden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idden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idden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idden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idden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idden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idden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idden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idden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idden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idden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idden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idden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idden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idden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idden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idden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idden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idden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idden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idden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idden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idden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idden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idden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idden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idden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idden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idden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idden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idden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idden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idden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idden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idden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idden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idden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idden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idden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idden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idden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idden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idden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idden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idden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idden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idden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idden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idden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idden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idden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idden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idden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idden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idden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idden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idden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idden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idden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idden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idden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idden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idden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idden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idden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idden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idden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idden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idden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idden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idden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idden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idden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idden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idden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idden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idden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idden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idden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idden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idden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idden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idden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idden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idden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idden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idden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idden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idden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idden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idden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idden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idden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idden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idden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idden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idden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idden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idden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idden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idden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idden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idden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idden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idden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idden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idden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idden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idden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idden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idden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idden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idden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idden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idden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idden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idden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idden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idden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idden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idden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idden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idden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idden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idden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idden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idden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idden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idden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idden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idden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idden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idden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idden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idden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idden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idden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idden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idden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idden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idden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idden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idden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idden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idden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idden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idden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idden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idden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idden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idden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idden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idden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idden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idden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idden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idden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idden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idden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idden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idden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idden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idden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idden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idden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idden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idden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idden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idden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idden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idden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idden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idden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idden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idden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idden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idden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idden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idden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idden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idden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idden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idden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idden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idden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idden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idden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idden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idden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idden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idden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idden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idden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idden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idden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idden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idden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idden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idden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idden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idden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idden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idden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idden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idden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idden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idden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idden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idden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idden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idden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idden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idden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idden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idden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idden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idden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idden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idden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idden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idden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idden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idden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idden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idden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idden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idden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idden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idden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idden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idden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idden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idden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idden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idden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idden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idden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idden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idden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idden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idden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idden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idden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idden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idden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idden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idden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idden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idden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idden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idden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idden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idden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idden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idden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idden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idden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idden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idden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idden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idden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idden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idden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idden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idden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idden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idden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idden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idden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idden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idden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idden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idden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idden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idden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idden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idden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idden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idden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idden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idden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idden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idden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idden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idden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idden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idden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idden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idden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idden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idden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idden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idden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idden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idden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idden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idden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idden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idden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idden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idden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idden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idden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idden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idden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idden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idden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idden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idden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idden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idden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idden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idden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idden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idden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idden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idden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idden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idden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idden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idden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idden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idden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idden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idden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idden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idden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idden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idden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idden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idden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idden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idden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idden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idden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idden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idden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idden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idden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idden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idden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idden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idden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idden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idden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idden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idden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idden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idden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idden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idden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idden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idden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idden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idden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idden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idden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idden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idden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idden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idden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idden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idden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idden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idden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idden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idden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idden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idden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idden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idden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idden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idden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idden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idden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idden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idden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idden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idden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idden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idden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idden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idden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idden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idden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idden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idden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idden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idden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idden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idden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idden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idden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idden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idden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idden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idden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idden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idden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idden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idden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idden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idden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idden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idden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idden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idden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idden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idden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idden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idden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idden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idden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idden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idden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idden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idden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idden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idden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idden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idden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idden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idden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idden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idden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idden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idden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idden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idden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idden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idden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idden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idden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idden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idden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idden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idden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idden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idden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idden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idden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idden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idden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idden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idden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idden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idden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idden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idden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idden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idden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idden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idden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idden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idden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idden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idden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idden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idden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idden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idden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idden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idden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idden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idden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idden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idden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idden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idden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idden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idden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idden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idden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idden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idden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idden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idden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idden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idden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idden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idden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idden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idden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idden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idden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idden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idden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idden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idden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idden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idden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idden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idden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idden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idden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idden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idden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idden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idden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idden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idden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idden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idden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idden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idden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idden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idden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idden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idden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idden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idden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idden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idden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idden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idden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idden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idden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idden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idden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idden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idden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idden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idden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idden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idden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idden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idden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idden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idden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idden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idden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idden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idden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idden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idden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idden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idden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idden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idden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idden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idden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idden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idden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idden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idden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idden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idden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idden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idden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idden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idden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idden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idden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idden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idden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idden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idden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idden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idden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idden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idden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idden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idden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idden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idden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idden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idden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idden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idden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idden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idden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idden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idden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idden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idden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idden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idden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idden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idden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idden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idden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idden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idden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idden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idden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idden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idden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idden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idden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idden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idden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idden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idden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idden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idden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idden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idden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idden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idden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idden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idden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idden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idden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idden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idden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idden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idden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idden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idden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idden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idden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idden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idden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idden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idden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idden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idden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idden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idden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idden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idden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idden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idden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idden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idden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idden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idden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idden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idden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idden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idden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idden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idden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idden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idden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idden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idden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idden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idden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idden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idden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idden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idden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idden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idden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idden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idden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idden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idden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idden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idden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idden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idden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idden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idden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idden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idden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idden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idden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idden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idden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idden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idden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idden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idden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idden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idden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idden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idden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idden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idden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idden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idden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idden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idden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idden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idden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idden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idden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idden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idden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idden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idden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idden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idden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idden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idden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idden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idden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idden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idden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idden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idden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idden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idden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idden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idden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idden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idden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idden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idden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idden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idden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idden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idden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idden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idden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idden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idden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idden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idden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idden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idden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idden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idden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idden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idden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idden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idden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idden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idden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idden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idden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idden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idden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idden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idden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idden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idden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idden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idden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idden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idden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idden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idden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idden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idden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idden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idden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idden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idden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idden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idden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idden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idden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idden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idden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idden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idden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idden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idden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idden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idden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idden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idden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idden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idden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idden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idden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idden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idden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idden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idden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idden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idden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idden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idden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idden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idden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idden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idden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idden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idden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idden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idden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idden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idden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idden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idden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idden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idden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idden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idden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idden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idden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idden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idden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idden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idden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idden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idden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idden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idden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idden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idden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idden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idden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idden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idden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idden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idden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idden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idden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idden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idden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idden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idden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idden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idden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idden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idden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idden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idden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idden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idden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idden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idden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idden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idden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idden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idden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idden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idden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idden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idden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idden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idden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idden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idden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idden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idden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idden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idden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idden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idden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idden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idden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idden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idden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idden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idden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idden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idden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idden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idden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idden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idden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idden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idden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idden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idden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idden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idden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idden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idden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idden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idden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idden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idden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idden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idden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idden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idden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idden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idden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idden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idden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idden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idden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idden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idden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conditionalFormatting sqref="Y5:Y10">
    <cfRule type="duplicateValues" dxfId="0" priority="1"/>
  </conditionalFormatting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2026-04-17T06:15:45Z</dcterms:modified>
</cp:coreProperties>
</file>