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30-03-2026\FN25-26-03759\"/>
    </mc:Choice>
  </mc:AlternateContent>
  <xr:revisionPtr revIDLastSave="0" documentId="13_ncr:1_{D5187804-B22B-4A1E-96F2-A672944646C7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Report'!$A$4:$BS$31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B11" i="20" s="1"/>
  <c r="F6" i="20"/>
  <c r="D6" i="20"/>
  <c r="D15" i="20"/>
  <c r="C23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26" i="20" l="1"/>
  <c r="C27" i="20"/>
  <c r="B25" i="20"/>
  <c r="B24" i="20"/>
  <c r="B23" i="20"/>
  <c r="C30" i="20"/>
  <c r="C28" i="20"/>
  <c r="C29" i="20"/>
  <c r="B30" i="20"/>
  <c r="B29" i="20"/>
  <c r="C26" i="20"/>
  <c r="B28" i="20"/>
  <c r="C25" i="20"/>
  <c r="B27" i="20"/>
  <c r="C24" i="20"/>
  <c r="C22" i="20"/>
  <c r="B22" i="20"/>
  <c r="C21" i="20"/>
  <c r="B21" i="20"/>
  <c r="B17" i="20"/>
  <c r="C19" i="20"/>
  <c r="C18" i="20"/>
  <c r="B16" i="20"/>
  <c r="C20" i="20"/>
  <c r="B20" i="20"/>
  <c r="B19" i="20"/>
  <c r="B18" i="20"/>
  <c r="C16" i="20"/>
  <c r="C17" i="20"/>
  <c r="C15" i="20"/>
  <c r="B15" i="20"/>
  <c r="B13" i="20"/>
  <c r="C13" i="20"/>
  <c r="B12" i="20"/>
  <c r="C11" i="20"/>
  <c r="C10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<sst xmlns="http://schemas.openxmlformats.org/spreadsheetml/2006/main" count="1520" uniqueCount="482">
  <si>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</si>
  <si>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</si>
  <si>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</si>
  <si>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</si>
  <si>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</si>
  <si>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</si>
  <si>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</si>
  <si>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</si>
  <si>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</si>
  <si>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</si>
  <si>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</si>
  <si>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</si>
  <si>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</si>
  <si>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</si>
  <si>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</si>
  <si>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</si>
  <si>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</si>
  <si>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</si>
  <si>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</si>
  <si>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</si>
  <si>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</si>
  <si>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</si>
  <si>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</si>
  <si>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</si>
  <si>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</si>
  <si>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</si>
  <si>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</si>
  <si>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</si>
  <si>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</si>
  <si>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</si>
  <si>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</si>
  <si>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</si>
  <si>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</si>
  <si>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</si>
  <si>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</si>
  <si>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</si>
  <si>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</si>
  <si>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</si>
  <si>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</si>
  <si>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</si>
  <si>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</si>
  <si>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</si>
  <si>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</si>
  <si>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</si>
  <si>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</si>
  <si>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</si>
  <si>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</si>
  <si>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</si>
  <si>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</si>
  <si>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</si>
  <si>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</si>
  <si>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</si>
  <si>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</si>
  <si>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</si>
  <si>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</si>
  <si>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</si>
  <si>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</si>
  <si>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</si>
  <si>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</si>
  <si>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</si>
  <si>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</si>
  <si>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</si>
  <si>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</si>
  <si>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</si>
  <si>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</si>
  <si>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</si>
  <si>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</si>
  <si>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</si>
  <si>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</si>
  <si>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</si>
  <si>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</si>
  <si>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</si>
  <si>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</si>
  <si>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</si>
  <si>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</si>
  <si>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</si>
  <si>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</si>
  <si>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</si>
  <si>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</si>
  <si>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</si>
  <si>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</si>
  <si>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</si>
  <si>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</si>
  <si>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</si>
  <si>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</si>
  <si>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</si>
  <si>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</si>
  <si>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</si>
  <si>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</si>
  <si>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</si>
  <si>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</si>
  <si>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</si>
  <si>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</si>
  <si>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</si>
  <si>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</si>
  <si>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</si>
  <si>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</si>
  <si>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</si>
  <si>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</si>
  <si>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</si>
  <si>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</si>
  <si>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</si>
  <si>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</si>
  <si>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</si>
  <si>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</si>
  <si>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</si>
  <si>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</si>
  <si>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</si>
  <si>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</si>
  <si>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</si>
  <si>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</si>
  <si>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</si>
  <si>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</si>
  <si>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</si>
  <si>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</si>
  <si>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</si>
  <si>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</si>
  <si>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</si>
  <si>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</si>
  <si>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</si>
  <si>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</si>
  <si>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</si>
  <si>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</si>
  <si>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</si>
  <si>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</si>
  <si>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</si>
  <si>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</si>
  <si>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</si>
  <si>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</si>
  <si>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</si>
  <si>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</si>
  <si>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</si>
  <si>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</si>
  <si>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</si>
  <si>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</si>
  <si>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</si>
  <si>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</si>
  <si>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</si>
  <si>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</si>
  <si>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/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</si>
  <si>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</si>
  <si>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</si>
  <si>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</si>
  <si>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</si>
  <si>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</si>
  <si>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</si>
  <si>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</si>
  <si>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</si>
  <si>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</si>
  <si>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</si>
  <si>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</si>
  <si>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</si>
  <si>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</si>
  <si>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</si>
  <si>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</si>
  <si>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</si>
  <si>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</si>
  <si>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</si>
  <si>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</si>
  <si>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</si>
  <si>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</si>
  <si>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</si>
  <si>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</si>
  <si>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</si>
  <si>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</si>
  <si>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</si>
  <si>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</si>
  <si>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</si>
  <si>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</si>
  <si>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</si>
  <si>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</si>
  <si>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</si>
  <si>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</si>
  <si>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</si>
  <si>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</si>
  <si>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</si>
  <si>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</si>
  <si>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</si>
  <si>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</si>
  <si>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</si>
  <si>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</si>
  <si>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</si>
  <si>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</si>
  <si>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</si>
  <si>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</si>
  <si>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</si>
  <si>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</si>
  <si>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</si>
  <si>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</si>
  <si>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</si>
  <si>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</si>
  <si>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</si>
  <si>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</si>
  <si>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</si>
  <si>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</si>
  <si>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</si>
  <si>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</si>
  <si>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</si>
  <si>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</si>
  <si>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</si>
  <si>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</si>
  <si>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</si>
  <si>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</si>
  <si>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</si>
  <si>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</si>
  <si>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</si>
  <si>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</si>
  <si>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</si>
  <si>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</si>
  <si>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</si>
  <si>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</si>
  <si>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</si>
  <si>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</si>
  <si>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</si>
  <si>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</si>
  <si>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</si>
  <si>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</si>
  <si>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</si>
  <si>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</si>
  <si>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</si>
  <si>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</si>
  <si>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</si>
  <si>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</si>
  <si>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</si>
  <si>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</si>
  <si>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</si>
  <si>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</si>
  <si>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</si>
  <si>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</si>
  <si>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</si>
  <si>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</si>
  <si>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</si>
  <si>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</si>
  <si>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</si>
  <si>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</si>
  <si>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</si>
  <si>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</si>
  <si>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</si>
  <si>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</si>
  <si>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</si>
  <si>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</si>
  <si>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</si>
  <si>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</si>
  <si>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</si>
  <si>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</si>
  <si>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</si>
  <si>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</si>
  <si>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</si>
  <si>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</si>
  <si>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South</t>
  </si>
  <si>
    <t>Andhra Pradesh</t>
  </si>
  <si>
    <t>Rajahmundry</t>
  </si>
  <si>
    <t>Eluru</t>
  </si>
  <si>
    <t>APGL0140</t>
  </si>
  <si>
    <t>Chinthalapudi</t>
  </si>
  <si>
    <t>Pragadavaram</t>
  </si>
  <si>
    <t>SF0090266</t>
  </si>
  <si>
    <t>Sarnala Vijay Kumar</t>
  </si>
  <si>
    <t>634809</t>
  </si>
  <si>
    <t>jai bheem</t>
  </si>
  <si>
    <t>Chetana Loans-Montly-Migrated</t>
  </si>
  <si>
    <t>CID072702588</t>
  </si>
  <si>
    <t>Un</t>
  </si>
  <si>
    <t>Agriculture &amp; Farming</t>
  </si>
  <si>
    <t>siromani</t>
  </si>
  <si>
    <t>11-Oct-2021</t>
  </si>
  <si>
    <t>05</t>
  </si>
  <si>
    <t>1</t>
  </si>
  <si>
    <t>15.50 Yrs</t>
  </si>
  <si>
    <t>11 Oct 2021</t>
  </si>
  <si>
    <t>&gt; 10 Years</t>
  </si>
  <si>
    <t>05-Nov-2022</t>
  </si>
  <si>
    <t>&gt; 4 to 6 Years</t>
  </si>
  <si>
    <t>HINDU</t>
  </si>
  <si>
    <t>10</t>
  </si>
  <si>
    <t>2</t>
  </si>
  <si>
    <t>Chintalapudi</t>
  </si>
  <si>
    <t>SF0091379</t>
  </si>
  <si>
    <t>Madugula Bhaskarrao</t>
  </si>
  <si>
    <t>3</t>
  </si>
  <si>
    <t>&gt; 6 to 10 Years</t>
  </si>
  <si>
    <t>SC</t>
  </si>
  <si>
    <t>Bandamcherla</t>
  </si>
  <si>
    <t>708885</t>
  </si>
  <si>
    <t>03</t>
  </si>
  <si>
    <t>PataChintlapudi</t>
  </si>
  <si>
    <t>284851</t>
  </si>
  <si>
    <t>04</t>
  </si>
  <si>
    <t>09</t>
  </si>
  <si>
    <t>06</t>
  </si>
  <si>
    <t>24-Nov-2022</t>
  </si>
  <si>
    <t>5</t>
  </si>
  <si>
    <t>Errampalle</t>
  </si>
  <si>
    <t>438827</t>
  </si>
  <si>
    <t>Seethanagaram</t>
  </si>
  <si>
    <t>Malleswaram</t>
  </si>
  <si>
    <t>552389</t>
  </si>
  <si>
    <t>5.98 Yrs</t>
  </si>
  <si>
    <t>Yedavalli</t>
  </si>
  <si>
    <t>723512</t>
  </si>
  <si>
    <t>988769</t>
  </si>
  <si>
    <t>701932</t>
  </si>
  <si>
    <t>8.39 Yrs</t>
  </si>
  <si>
    <t>723394</t>
  </si>
  <si>
    <t>1062438</t>
  </si>
  <si>
    <t>702020</t>
  </si>
  <si>
    <t>Mallaiah Gudem</t>
  </si>
  <si>
    <t>278640</t>
  </si>
  <si>
    <t>25-Aug-2022</t>
  </si>
  <si>
    <t>1219020</t>
  </si>
  <si>
    <t>14 Nov 2020</t>
  </si>
  <si>
    <t>18-Aug-2023</t>
  </si>
  <si>
    <t>09-Oct-2022</t>
  </si>
  <si>
    <t>20 Jan 2021</t>
  </si>
  <si>
    <t>22 Jan 2021</t>
  </si>
  <si>
    <t>28-Apr-2023</t>
  </si>
  <si>
    <t>8.35 Yrs</t>
  </si>
  <si>
    <t>798973</t>
  </si>
  <si>
    <t>28 Jul 2021</t>
  </si>
  <si>
    <t>Chetana</t>
  </si>
  <si>
    <t>&gt; 2 to 4 Years</t>
  </si>
  <si>
    <t>19-Jan-2024</t>
  </si>
  <si>
    <t>708885 Mery 21</t>
  </si>
  <si>
    <t>27 Feb 2022</t>
  </si>
  <si>
    <t>05-Feb-2024</t>
  </si>
  <si>
    <t>SID951375742510</t>
  </si>
  <si>
    <t>PALLAPATI KUMARI</t>
  </si>
  <si>
    <t>01-Aug-2024</t>
  </si>
  <si>
    <t>0</t>
  </si>
  <si>
    <t>SID951373072158</t>
  </si>
  <si>
    <t>MURUDUDLA CHILAKAMMA</t>
  </si>
  <si>
    <t>01-Oct-2024</t>
  </si>
  <si>
    <t>12-Jul-2024</t>
  </si>
  <si>
    <t>Animal Feed And Fodder</t>
  </si>
  <si>
    <t>507775 C3</t>
  </si>
  <si>
    <t>507775 C3 Swathi2221</t>
  </si>
  <si>
    <t>10-Apr-2024</t>
  </si>
  <si>
    <t>701131 C2</t>
  </si>
  <si>
    <t>701131 C2 Rowdi1</t>
  </si>
  <si>
    <t>1181855</t>
  </si>
  <si>
    <t>05-Feb-2025</t>
  </si>
  <si>
    <t>956453</t>
  </si>
  <si>
    <t>13-Nov-2024</t>
  </si>
  <si>
    <t>09-Jan-2023</t>
  </si>
  <si>
    <t>31-Dec-2024</t>
  </si>
  <si>
    <t>29-Dec-2024</t>
  </si>
  <si>
    <t>30-Sep-2025</t>
  </si>
  <si>
    <t>02-Jul-2024</t>
  </si>
  <si>
    <t>07-Mar-2023</t>
  </si>
  <si>
    <t>3.04 Yrs</t>
  </si>
  <si>
    <t>31 Jan 2023</t>
  </si>
  <si>
    <t>3.02 Yrs</t>
  </si>
  <si>
    <t>3.01 Yrs</t>
  </si>
  <si>
    <t>Animal Husbandry &amp; Poultry</t>
  </si>
  <si>
    <t>03-Jan-2025</t>
  </si>
  <si>
    <t>05-Mar-2025</t>
  </si>
  <si>
    <t>20-Mar-2023</t>
  </si>
  <si>
    <t>08-May-2023</t>
  </si>
  <si>
    <t>rani</t>
  </si>
  <si>
    <t>05-Mar-2024</t>
  </si>
  <si>
    <t>2.91 Yrs</t>
  </si>
  <si>
    <t>03-May-2023</t>
  </si>
  <si>
    <t>05-May-2023</t>
  </si>
  <si>
    <t>25-Mar-2023</t>
  </si>
  <si>
    <t>SID951373017234</t>
  </si>
  <si>
    <t>KANCHARLA SUSEELA</t>
  </si>
  <si>
    <t>03-Apr-2025</t>
  </si>
  <si>
    <t>PURETI KUMARI</t>
  </si>
  <si>
    <t>25 Mar 2023</t>
  </si>
  <si>
    <t>04-May-2023</t>
  </si>
  <si>
    <t>20 Mar 2023</t>
  </si>
  <si>
    <t>27-Mar-2023</t>
  </si>
  <si>
    <t>SSF3589740</t>
  </si>
  <si>
    <t>GUDIMALLA MANIKYAM</t>
  </si>
  <si>
    <t>23-Mar-2023</t>
  </si>
  <si>
    <t>23 Mar 2023</t>
  </si>
  <si>
    <t>SSF3638934</t>
  </si>
  <si>
    <t>KAVITI MADHAVI</t>
  </si>
  <si>
    <t>30-Jun-2025</t>
  </si>
  <si>
    <t>SSF3650993</t>
  </si>
  <si>
    <t>YARNAM VIJAYA KUMARI</t>
  </si>
  <si>
    <t>541840</t>
  </si>
  <si>
    <t>SID951373024145</t>
  </si>
  <si>
    <t>KONDA MARIYAMMA</t>
  </si>
  <si>
    <t>31-Mar-2025</t>
  </si>
  <si>
    <t>Unnati</t>
  </si>
  <si>
    <t>10-Jun-2023</t>
  </si>
  <si>
    <t>28 Apr 2023</t>
  </si>
  <si>
    <t>SSF3815515</t>
  </si>
  <si>
    <t>THOMMANDRU SAVITHRI</t>
  </si>
  <si>
    <t>05-May-2025</t>
  </si>
  <si>
    <t>09-Aug-2023</t>
  </si>
  <si>
    <t>14-Jun-2023</t>
  </si>
  <si>
    <t>2.61 Yrs</t>
  </si>
  <si>
    <t>18 Aug 2023</t>
  </si>
  <si>
    <t>09-Oct-2023</t>
  </si>
  <si>
    <t>SSF4122785</t>
  </si>
  <si>
    <t>KUCHINPUDI MERI</t>
  </si>
  <si>
    <t>06-Nov-2023</t>
  </si>
  <si>
    <t>29-Sep-2023</t>
  </si>
  <si>
    <t>KAVETI MADHAVI</t>
  </si>
  <si>
    <t>19-Dec-2023</t>
  </si>
  <si>
    <t>09-Feb-2026</t>
  </si>
  <si>
    <t>23-Feb-2024</t>
  </si>
  <si>
    <t>21-Dec-2023</t>
  </si>
  <si>
    <t>701932 Ipl 20201</t>
  </si>
  <si>
    <t>SSF2367343</t>
  </si>
  <si>
    <t>21 Dec 2023</t>
  </si>
  <si>
    <t>SSF5135618</t>
  </si>
  <si>
    <t>STD Xerox Stationary And Cool Drinks  Business</t>
  </si>
  <si>
    <t>GUMMALLA SWARNA KUMARI</t>
  </si>
  <si>
    <t>SSF2373249</t>
  </si>
  <si>
    <t>KANIPEDA RATNA KUMARI</t>
  </si>
  <si>
    <t>04-Sep-2025</t>
  </si>
  <si>
    <t>IL-1</t>
  </si>
  <si>
    <t>GL-2</t>
  </si>
  <si>
    <t>05-Sep-2024</t>
  </si>
  <si>
    <t>31-Dec-2025</t>
  </si>
  <si>
    <t>09-Dec-2024</t>
  </si>
  <si>
    <t>SSF3303738</t>
  </si>
  <si>
    <t>KOMMU SATYAVATHI</t>
  </si>
  <si>
    <t>2.26 Yrs</t>
  </si>
  <si>
    <t>Open</t>
  </si>
  <si>
    <t>7731973386</t>
  </si>
  <si>
    <t>9701740583</t>
  </si>
  <si>
    <t>9885212490</t>
  </si>
  <si>
    <t>9490141095</t>
  </si>
  <si>
    <t>9912508248</t>
  </si>
  <si>
    <t>8688574201</t>
  </si>
  <si>
    <t>9701251155</t>
  </si>
  <si>
    <t>9492641632</t>
  </si>
  <si>
    <t>6301029089</t>
  </si>
  <si>
    <t>9000397740</t>
  </si>
  <si>
    <t>9441946279</t>
  </si>
  <si>
    <t>8179162124</t>
  </si>
  <si>
    <t>7997008751</t>
  </si>
  <si>
    <t>Crisis</t>
  </si>
  <si>
    <t>Terminated</t>
  </si>
  <si>
    <t>BabuNallamothu</t>
  </si>
  <si>
    <t>SF0064782</t>
  </si>
  <si>
    <t>Branch Manager</t>
  </si>
  <si>
    <t>FN25-26-03759</t>
  </si>
  <si>
    <t>Mohan  Gudise/SF0001047</t>
  </si>
  <si>
    <t>Mahendar Bommera/SF0067505</t>
  </si>
  <si>
    <t>Arun Kumar Alavan/SF0100389</t>
  </si>
  <si>
    <t>As per Borrower Confiramation  09-06-24 Rs-3500/- EMI Amount Paid. But BM Babu Not Updated Fimo.</t>
  </si>
  <si>
    <t>As per Borrower Confiramation  03-12-24 Rs-4500/- EMI Amount Paid. But BM Babu Not Updated Fimo.</t>
  </si>
  <si>
    <t>3.84 Yrs</t>
  </si>
  <si>
    <t>27-Feb-2026</t>
  </si>
  <si>
    <t>4.08 Yrs</t>
  </si>
  <si>
    <t>5-8-245</t>
  </si>
  <si>
    <t>5-9-025</t>
  </si>
  <si>
    <t>Pulimamidi Ramesh/SF0000341</t>
  </si>
  <si>
    <t>Rs 19780/- Preclosure  Fraud Autuaally 44000/ Collected and every month posting giving by BM Babu Remain Out standing Rs 19780 Fraud .</t>
  </si>
  <si>
    <t>5-8-245 Collected EMI but Not post in FIMo</t>
  </si>
  <si>
    <t>05-09-2024  Rs collected Rs 2400 But Not  Post in FIMo</t>
  </si>
  <si>
    <t>11-11-2024  Collected Rs 4500 But not Post in FIMo EMI Amount</t>
  </si>
  <si>
    <t>04-01-2025 Rs 47700/- Preclosure amount Collected from borrower (2 Loans) Rs 47700 /- not close loan he used personnel and every month postings given by BM Babu</t>
  </si>
  <si>
    <t>05-08-2025 Rs 2240 Emi Collected But not Post in FIMo</t>
  </si>
  <si>
    <t>05-08-2025 Rs 2280- Emi Collected But Not Post oin FIMo</t>
  </si>
  <si>
    <t>06-12-2024 Rs 2020 EMI Collected but Not Post in FIMO</t>
  </si>
  <si>
    <t>08-12-2024  Rs 2400 EMI Collected but Not post oion FIMo</t>
  </si>
  <si>
    <t>09-06-2024 Collected Emi But not Post oin FIMo Rs 2020</t>
  </si>
  <si>
    <t>01-05-8025  Emi Collected but Not post in FIMo Rs 2690/-</t>
  </si>
  <si>
    <t>05-10-2025  Rs 2780 EMI Collected but not post in  FIMo</t>
  </si>
  <si>
    <t>5-9-025   Rs 2780 Emi Collected But not  Post in  FIMo</t>
  </si>
  <si>
    <t>05-11-2025  Rs 2240 Emi  Collected but not Post in  FIMO</t>
  </si>
  <si>
    <t>09-06-2024 Rs 2240 Emi Collected But Not post in FIMO</t>
  </si>
  <si>
    <t>05-09-2024 Rs 2020 EMI Collected but not post in FIMo</t>
  </si>
  <si>
    <t>09-06-2024  Rs 4500 Collected but not post In FIMo</t>
  </si>
  <si>
    <t>05-09-2024 Rs 2400  EMI Collected but not post in FIMo</t>
  </si>
  <si>
    <t>05-10-2024 Rs 2400  EMI Collected but not post in FIMo</t>
  </si>
  <si>
    <t>05-11-2024 Rs 2400  EMI Collected but not post in FIMo</t>
  </si>
  <si>
    <t>05-10-2024 Rs 2020 EMI Collected but not post in FIMo</t>
  </si>
  <si>
    <t>05-11-2024 Rs 2020   EMI Collected but not post in FIMo</t>
  </si>
  <si>
    <t>04-01-2025Preclosure Amount Collected but  not Close Loan He is posting Every Months</t>
  </si>
  <si>
    <t>09-05-2024  Rs 4500 Collected but not post In FIMo</t>
  </si>
  <si>
    <t>09-05-2024 Collected Emi But not Post oin FIMo Rs 2020</t>
  </si>
  <si>
    <t>Complaint Not Lodged</t>
  </si>
  <si>
    <t>Not Working</t>
  </si>
  <si>
    <t>Completed-Report Pending</t>
  </si>
  <si>
    <t>Emis &amp;  Preclosure Amount  Used his Personels and  not post in FIMO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</si>
</sst>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  <family val="2"/>
    </font>
    <font>
      <b/>
      <sz val="10"/>
      <color rgb="FF212529"/>
      <name val="Arial"/>
      <family val="2"/>
    </font>
    <font>
      <sz val="9"/>
      <color rgb="FF000000"/>
      <name val="Tahoma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174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8" borderId="1" xfId="0" applyFill="1" applyBorder="1" applyProtection="1"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0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1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2" fillId="8" borderId="0" xfId="0" applyFont="1" applyFill="1" applyProtection="1"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0" fontId="35" fillId="0" borderId="15" xfId="0" applyFont="1" applyBorder="1" applyAlignment="1">
      <alignment horizontal="center" vertical="top" wrapText="1" readingOrder="1"/>
    </xf>
    <xf numFmtId="172" fontId="35" fillId="0" borderId="15" xfId="0" applyNumberFormat="1" applyFont="1" applyBorder="1" applyAlignment="1">
      <alignment horizontal="center" vertical="top" wrapText="1" readingOrder="1"/>
    </xf>
    <xf numFmtId="0" fontId="35" fillId="0" borderId="15" xfId="0" applyFont="1" applyBorder="1" applyAlignment="1">
      <alignment vertical="top" wrapText="1" readingOrder="1"/>
    </xf>
    <xf numFmtId="172" fontId="35" fillId="0" borderId="15" xfId="0" applyNumberFormat="1" applyFont="1" applyBorder="1" applyAlignment="1">
      <alignment vertical="top" wrapText="1" readingOrder="1"/>
    </xf>
    <xf numFmtId="0" fontId="2" fillId="0" borderId="0" xfId="0" applyFont="1" applyProtection="1">
      <protection locked="0"/>
    </xf>
    <xf numFmtId="0" fontId="2" fillId="0" borderId="1" xfId="26" applyFont="1" applyBorder="1" applyAlignment="1" applyProtection="1">
      <alignment horizontal="center" vertical="center" wrapText="1"/>
      <protection locked="0"/>
    </xf>
    <xf numFmtId="0" fontId="36" fillId="0" borderId="0" xfId="17" applyFont="1" applyAlignment="1" applyProtection="1">
      <alignment horizontal="center" vertical="center" wrapText="1"/>
      <protection locked="0"/>
    </xf>
    <xf numFmtId="0" fontId="37" fillId="0" borderId="15" xfId="0" applyFont="1" applyBorder="1" applyAlignment="1">
      <alignment vertical="top" wrapText="1" readingOrder="1"/>
    </xf>
    <xf numFmtId="172" fontId="37" fillId="0" borderId="15" xfId="0" applyNumberFormat="1" applyFont="1" applyBorder="1" applyAlignment="1">
      <alignment vertical="top" wrapText="1" readingOrder="1"/>
    </xf>
    <xf numFmtId="14" fontId="37" fillId="0" borderId="15" xfId="0" applyNumberFormat="1" applyFont="1" applyBorder="1" applyAlignment="1">
      <alignment vertical="top" wrapText="1" readingOrder="1"/>
    </xf>
    <xf numFmtId="14" fontId="0" fillId="8" borderId="1" xfId="0" applyNumberForma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top" wrapText="1" readingOrder="1"/>
    </xf>
    <xf numFmtId="14" fontId="37" fillId="0" borderId="15" xfId="0" applyNumberFormat="1" applyFont="1" applyBorder="1" applyAlignment="1">
      <alignment horizontal="left" vertical="top" wrapText="1" readingOrder="1"/>
    </xf>
    <xf numFmtId="14" fontId="32" fillId="8" borderId="0" xfId="0" applyNumberFormat="1" applyFont="1" applyFill="1" applyProtection="1">
      <protection locked="0"/>
    </xf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184</v>
      </c>
      <c r="G1" s="85" t="s">
        <v>192</v>
      </c>
      <c r="H1" s="85" t="s">
        <v>195</v>
      </c>
      <c r="I1" s="99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185</v>
      </c>
      <c r="G2" t="s">
        <v>114</v>
      </c>
      <c r="H2" t="s">
        <v>193</v>
      </c>
      <c r="I2" t="s">
        <v>195</v>
      </c>
      <c r="J2" t="s">
        <v>237</v>
      </c>
      <c r="K2" s="100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186</v>
      </c>
      <c r="G3" t="s">
        <v>115</v>
      </c>
      <c r="H3" t="s">
        <v>194</v>
      </c>
      <c r="I3" t="s">
        <v>196</v>
      </c>
      <c r="J3" t="s">
        <v>238</v>
      </c>
      <c r="K3" s="100"/>
    </row>
    <row r="4" spans="1:11" x14ac:dyDescent="0.35">
      <c r="A4" s="56" t="s">
        <v>126</v>
      </c>
      <c r="B4" t="s">
        <v>107</v>
      </c>
      <c r="C4" s="54" t="s">
        <v>120</v>
      </c>
      <c r="D4" t="s">
        <v>155</v>
      </c>
      <c r="E4" t="s">
        <v>125</v>
      </c>
      <c r="F4" t="s">
        <v>187</v>
      </c>
      <c r="G4" s="54"/>
      <c r="I4" t="s">
        <v>197</v>
      </c>
      <c r="J4" t="s">
        <v>239</v>
      </c>
      <c r="K4" s="100"/>
    </row>
    <row r="5" spans="1:11" x14ac:dyDescent="0.35">
      <c r="A5" s="56" t="s">
        <v>135</v>
      </c>
      <c r="C5" s="54" t="s">
        <v>121</v>
      </c>
      <c r="D5" t="s">
        <v>113</v>
      </c>
      <c r="E5" t="s">
        <v>203</v>
      </c>
      <c r="F5" t="s">
        <v>188</v>
      </c>
      <c r="I5" t="s">
        <v>199</v>
      </c>
      <c r="K5" s="100"/>
    </row>
    <row r="6" spans="1:11" x14ac:dyDescent="0.35">
      <c r="A6" s="56" t="s">
        <v>144</v>
      </c>
      <c r="C6" s="54" t="s">
        <v>117</v>
      </c>
      <c r="D6" t="s">
        <v>111</v>
      </c>
      <c r="E6" t="s">
        <v>116</v>
      </c>
      <c r="I6" t="s">
        <v>200</v>
      </c>
      <c r="K6" s="100"/>
    </row>
    <row r="7" spans="1:11" x14ac:dyDescent="0.35">
      <c r="C7" s="54" t="s">
        <v>122</v>
      </c>
      <c r="E7" t="s">
        <v>112</v>
      </c>
      <c r="I7" t="s">
        <v>201</v>
      </c>
      <c r="K7" s="100"/>
    </row>
    <row r="8" spans="1:11" x14ac:dyDescent="0.35">
      <c r="C8" s="54" t="s">
        <v>123</v>
      </c>
      <c r="E8" t="s">
        <v>111</v>
      </c>
      <c r="I8" t="s">
        <v>202</v>
      </c>
      <c r="K8" s="100"/>
    </row>
    <row r="9" spans="1:11" x14ac:dyDescent="0.35">
      <c r="C9" s="54" t="s">
        <v>124</v>
      </c>
      <c r="I9" t="s">
        <v>198</v>
      </c>
      <c r="K9" s="100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F1" zoomScaleNormal="100" workbookViewId="0">
      <pane ySplit="4" topLeftCell="A5" activePane="bottomLeft" state="frozen"/>
      <selection pane="bottomLeft" activeCell="N4" sqref="N4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240</v>
      </c>
    </row>
    <row r="3" spans="1:34" ht="15.5" x14ac:dyDescent="0.35">
      <c r="A3" s="71" t="s">
        <v>241</v>
      </c>
      <c r="H3" s="112"/>
    </row>
    <row r="4" spans="1:34" ht="52" x14ac:dyDescent="0.35">
      <c r="A4" s="4" t="s">
        <v>3</v>
      </c>
      <c r="B4" s="4" t="s">
        <v>151</v>
      </c>
      <c r="C4" s="5" t="s">
        <v>150</v>
      </c>
      <c r="D4" s="4" t="s">
        <v>152</v>
      </c>
      <c r="E4" s="5" t="s">
        <v>153</v>
      </c>
      <c r="F4" s="5" t="s">
        <v>205</v>
      </c>
      <c r="G4" s="4" t="s">
        <v>99</v>
      </c>
      <c r="H4" s="4" t="s">
        <v>236</v>
      </c>
      <c r="I4" s="4" t="s">
        <v>100</v>
      </c>
      <c r="J4" s="4" t="s">
        <v>154</v>
      </c>
      <c r="K4" s="4" t="s">
        <v>9</v>
      </c>
      <c r="L4" s="6" t="s">
        <v>6</v>
      </c>
      <c r="M4" s="6" t="s">
        <v>7</v>
      </c>
      <c r="N4" s="6" t="s">
        <v>140</v>
      </c>
      <c r="O4" s="6" t="s">
        <v>141</v>
      </c>
      <c r="P4" s="6" t="s">
        <v>142</v>
      </c>
      <c r="Q4" s="6" t="s">
        <v>143</v>
      </c>
      <c r="R4" s="4" t="s">
        <v>172</v>
      </c>
      <c r="S4" s="7" t="s">
        <v>173</v>
      </c>
      <c r="T4" s="4" t="s">
        <v>174</v>
      </c>
      <c r="U4" s="4" t="s">
        <v>8</v>
      </c>
      <c r="V4" s="4" t="s">
        <v>101</v>
      </c>
      <c r="W4" s="4" t="s">
        <v>175</v>
      </c>
      <c r="X4" s="4" t="s">
        <v>145</v>
      </c>
      <c r="Y4" s="4" t="s">
        <v>83</v>
      </c>
      <c r="Z4" s="4" t="s">
        <v>102</v>
      </c>
      <c r="AA4" s="4" t="s">
        <v>103</v>
      </c>
      <c r="AB4" s="4" t="s">
        <v>146</v>
      </c>
      <c r="AC4" s="4" t="s">
        <v>147</v>
      </c>
      <c r="AD4" s="4" t="s">
        <v>148</v>
      </c>
      <c r="AE4" s="4" t="s">
        <v>92</v>
      </c>
      <c r="AF4" s="4" t="s">
        <v>149</v>
      </c>
      <c r="AG4" s="4" t="s">
        <v>104</v>
      </c>
      <c r="AH4" s="4" t="s">
        <v>247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APGL0140</v>
      </c>
      <c r="D5" s="64" t="str">
        <f>IF('Physical Cash at Safe'!D28="Yes", 'Physical Cash at Safe'!A4, 'Borrower Wise Details'!C5)</f>
        <v>Chinthalapudi</v>
      </c>
      <c r="E5" s="64" t="str">
        <f>IF(D5="", "", IF(ISBLANK('Loan Outstanding Report'!B5), IF('Physical Cash at Safe'!D28="Yes", 'Physical Cash at Safe'!A6, ""), 'Loan Outstanding Report'!B5))</f>
        <v>South</v>
      </c>
      <c r="F5" s="64" t="str">
        <f>IF(D5="", "", IF(ISBLANK('Loan Outstanding Report'!C5), IF('Physical Cash at Safe'!D28="Yes", 'Physical Cash at Safe'!E4, ""), 'Loan Outstanding Report'!C5))</f>
        <v>Andhra Pradesh</v>
      </c>
      <c r="G5" s="61">
        <v>46071</v>
      </c>
      <c r="H5" s="62" t="s">
        <v>436</v>
      </c>
      <c r="I5" s="61">
        <v>46072</v>
      </c>
      <c r="J5" s="79" t="str">
        <f>IF('Physical Cash at Safe'!D28="Yes",'Physical Cash at Safe'!E28,IF('Borrower Wise Details'!D5&lt;&gt;"",'Borrower Wise Details'!D5,""))</f>
        <v>FN25-26-03759</v>
      </c>
      <c r="K5" s="90">
        <v>1</v>
      </c>
      <c r="L5" s="91">
        <v>3500</v>
      </c>
      <c r="M5" s="91" t="s">
        <v>239</v>
      </c>
      <c r="N5" s="91" t="s">
        <v>239</v>
      </c>
      <c r="O5" s="91" t="s">
        <v>442</v>
      </c>
      <c r="P5" s="91" t="s">
        <v>443</v>
      </c>
      <c r="Q5" s="91" t="s">
        <v>444</v>
      </c>
      <c r="R5" s="80" t="str">
        <f>IF('Physical Cash at Safe'!$D$28="Yes", 'Physical Cash at Safe'!$A$28, IF('Borrower Wise Details'!F5&lt;&gt;"", 'Borrower Wise Details'!F5, ""))</f>
        <v>BabuNallamothu</v>
      </c>
      <c r="S5" s="79" t="str">
        <f>IF('Physical Cash at Safe'!$D$28="Yes", 'Physical Cash at Safe'!$C$28, IF('Borrower Wise Details'!H5&lt;&gt;"", 'Borrower Wise Details'!H5, ""))</f>
        <v>Branch Manager</v>
      </c>
      <c r="T5" s="79" t="str">
        <f>IF('Physical Cash at Safe'!$D$28="Yes", 'Physical Cash at Safe'!$B$28, IF('Borrower Wise Details'!G5&lt;&gt;"", 'Borrower Wise Details'!G5, ""))</f>
        <v>SF0064782</v>
      </c>
      <c r="U5" s="84" t="s">
        <v>437</v>
      </c>
      <c r="V5" s="61" t="s">
        <v>479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>Pre-Closure Amount Misappropriated</v>
      </c>
      <c r="Y5" s="92" t="s">
        <v>480</v>
      </c>
      <c r="Z5" s="61">
        <v>46097</v>
      </c>
      <c r="AA5" s="61">
        <v>46108</v>
      </c>
      <c r="AB5" s="110" cm="1">
        <f t="array" ref="AB5">IF(COUNTA('Loan Outstanding Report'!$BI$5:$BI$31)=0,"",SUMPRODUCT(--(FREQUENCY(IF('Loan Outstanding Report'!$BI$5:$BI$31&lt;&gt;"",MATCH('Loan Outstanding Report'!$S$5:$S$31,'Loan Outstanding Report'!$S$5:$S$31,0)),ROW('Loan Outstanding Report'!$S$5:$S$31)-ROW('Loan Outstanding Report'!S5)+1)&gt;0)))</f>
        <v>14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200550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111503</v>
      </c>
      <c r="AE5" s="81">
        <f>IF(AND(AC5="", AD5=""), "", IF(AD5="", AC5, AC5 - IF(ISNUMBER(AD5), AD5, 0)))</f>
        <v>89047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13</v>
      </c>
      <c r="AG5" s="61">
        <v>46111</v>
      </c>
      <c r="AH5" s="75" t="s">
        <v>481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5" sqref="C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240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40" t="s">
        <v>85</v>
      </c>
      <c r="I3" s="140"/>
      <c r="J3" s="140"/>
      <c r="K3" s="140"/>
      <c r="L3" s="140"/>
      <c r="M3" s="140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162</v>
      </c>
      <c r="C4" s="10" t="s">
        <v>157</v>
      </c>
      <c r="D4" s="10" t="s">
        <v>176</v>
      </c>
      <c r="E4" s="10" t="s">
        <v>171</v>
      </c>
      <c r="F4" s="10" t="s">
        <v>177</v>
      </c>
      <c r="G4" s="10" t="s">
        <v>170</v>
      </c>
      <c r="H4" s="10" t="s">
        <v>164</v>
      </c>
      <c r="I4" s="10" t="s">
        <v>165</v>
      </c>
      <c r="J4" s="10" t="s">
        <v>166</v>
      </c>
      <c r="K4" s="10" t="s">
        <v>167</v>
      </c>
      <c r="L4" s="10" t="s">
        <v>168</v>
      </c>
      <c r="M4" s="10" t="s">
        <v>169</v>
      </c>
      <c r="N4" s="10" t="s">
        <v>91</v>
      </c>
      <c r="O4" s="10" t="s">
        <v>178</v>
      </c>
      <c r="P4" s="10" t="s">
        <v>92</v>
      </c>
      <c r="Q4" s="10" t="s">
        <v>204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3" t="str">
        <f>IF(OR('Fraud Investigation Report'!R5="", 'Fraud Investigation Report'!R5=0), "", 'Fraud Investigation Report'!R5)</f>
        <v>BabuNallamothu</v>
      </c>
      <c r="E5" s="73" t="str">
        <f>IF(OR('Fraud Investigation Report'!T5="", 'Fraud Investigation Report'!T5=0), "", 'Fraud Investigation Report'!T5)</f>
        <v>SF0064782</v>
      </c>
      <c r="F5" s="73" t="str">
        <f>IF(OR('Fraud Investigation Report'!S5="", 'Fraud Investigation Report'!S5=0), "", 'Fraud Investigation Report'!S5)</f>
        <v>Branch Manager</v>
      </c>
      <c r="G5" s="50" t="str">
        <f>IF('Fraud Investigation Report'!J5="", "", 'Fraud Investigation Report'!J5)</f>
        <v>FN25-26-03759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61150</v>
      </c>
      <c r="J5" s="74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>139400</v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6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5">
        <f>SUM(H5:M5)</f>
        <v>200550</v>
      </c>
      <c r="O5" s="106">
        <f>IF('Fraud Investigation Report'!AD5="", "", 'Fraud Investigation Report'!AD5)</f>
        <v>111503</v>
      </c>
      <c r="P5" s="105">
        <f>IF(AND(N5="", O5=""), "", IF(O5="", N5, N5 - IF(ISNUMBER(O5), O5, 0)))</f>
        <v>89047</v>
      </c>
      <c r="Q5" s="49"/>
      <c r="R5" s="94" t="s">
        <v>478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58" t="s">
        <v>2</v>
      </c>
      <c r="B1" s="159"/>
      <c r="C1" s="159"/>
      <c r="D1" s="159"/>
      <c r="E1" s="160"/>
    </row>
    <row r="2" spans="1:5" ht="18.5" x14ac:dyDescent="0.45">
      <c r="A2" s="14"/>
      <c r="B2" s="161" t="s">
        <v>240</v>
      </c>
      <c r="C2" s="161"/>
      <c r="D2" s="161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210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62" t="s">
        <v>68</v>
      </c>
      <c r="B7" s="163"/>
      <c r="C7" s="163"/>
      <c r="D7" s="163"/>
      <c r="E7" s="163"/>
    </row>
    <row r="8" spans="1:5" ht="15" customHeight="1" x14ac:dyDescent="0.35">
      <c r="A8" s="164" t="s">
        <v>69</v>
      </c>
      <c r="B8" s="166" t="s">
        <v>90</v>
      </c>
      <c r="C8" s="167"/>
      <c r="D8" s="168" t="s">
        <v>70</v>
      </c>
      <c r="E8" s="169"/>
    </row>
    <row r="9" spans="1:5" ht="14.5" x14ac:dyDescent="0.35">
      <c r="A9" s="165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7"/>
      <c r="C10" s="23"/>
      <c r="D10" s="107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70" t="s">
        <v>95</v>
      </c>
      <c r="B20" s="171"/>
      <c r="C20" s="32"/>
      <c r="D20" s="33" t="s">
        <v>89</v>
      </c>
      <c r="E20" s="34"/>
    </row>
    <row r="21" spans="1:5" ht="30" customHeight="1" x14ac:dyDescent="0.35">
      <c r="A21" s="172" t="s">
        <v>86</v>
      </c>
      <c r="B21" s="173"/>
      <c r="C21" s="34"/>
      <c r="D21" s="33" t="s">
        <v>87</v>
      </c>
      <c r="E21" s="34"/>
    </row>
    <row r="22" spans="1:5" ht="30" customHeight="1" x14ac:dyDescent="0.35">
      <c r="A22" s="172" t="s">
        <v>75</v>
      </c>
      <c r="B22" s="173"/>
      <c r="C22" s="34"/>
      <c r="D22" s="35" t="s">
        <v>76</v>
      </c>
      <c r="E22" s="34"/>
    </row>
    <row r="23" spans="1:5" ht="30" customHeight="1" x14ac:dyDescent="0.35">
      <c r="A23" s="172" t="s">
        <v>77</v>
      </c>
      <c r="B23" s="173"/>
      <c r="C23" s="52">
        <f>(C19+C21)-(E20+E21)-E19</f>
        <v>0</v>
      </c>
      <c r="D23" s="53" t="s">
        <v>209</v>
      </c>
      <c r="E23" s="34"/>
    </row>
    <row r="24" spans="1:5" ht="82.5" customHeight="1" x14ac:dyDescent="0.35">
      <c r="A24" s="33" t="s">
        <v>246</v>
      </c>
      <c r="B24" s="157"/>
      <c r="C24" s="157"/>
      <c r="D24" s="157"/>
      <c r="E24" s="157"/>
    </row>
    <row r="25" spans="1:5" ht="57.75" customHeight="1" x14ac:dyDescent="0.35">
      <c r="A25" s="36" t="s">
        <v>78</v>
      </c>
      <c r="B25" s="146"/>
      <c r="C25" s="146"/>
      <c r="D25" s="146"/>
      <c r="E25" s="146"/>
    </row>
    <row r="26" spans="1:5" ht="20.149999999999999" customHeight="1" x14ac:dyDescent="0.35">
      <c r="A26" s="151" t="s">
        <v>183</v>
      </c>
      <c r="B26" s="151"/>
      <c r="C26" s="151"/>
      <c r="D26" s="151"/>
      <c r="E26" s="151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179</v>
      </c>
      <c r="E27" s="77" t="s">
        <v>180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182</v>
      </c>
      <c r="B29" s="78" t="s">
        <v>181</v>
      </c>
      <c r="C29" s="77" t="s">
        <v>211</v>
      </c>
      <c r="D29" s="149" t="s">
        <v>212</v>
      </c>
      <c r="E29" s="150"/>
    </row>
    <row r="30" spans="1:5" ht="40" customHeight="1" x14ac:dyDescent="0.35">
      <c r="A30" s="86"/>
      <c r="B30" s="86"/>
      <c r="C30" s="87" t="str">
        <f>IF(AND(A30="",B30=""),"",A30-B30)</f>
        <v/>
      </c>
      <c r="D30" s="152"/>
      <c r="E30" s="153"/>
    </row>
    <row r="31" spans="1:5" ht="15" customHeight="1" x14ac:dyDescent="0.35">
      <c r="A31" s="154"/>
      <c r="B31" s="155"/>
      <c r="C31" s="155"/>
      <c r="D31" s="155"/>
      <c r="E31" s="156"/>
    </row>
    <row r="32" spans="1:5" ht="24.75" customHeight="1" x14ac:dyDescent="0.35">
      <c r="A32" s="37" t="s">
        <v>213</v>
      </c>
      <c r="B32" s="38"/>
      <c r="C32" s="37" t="s">
        <v>79</v>
      </c>
      <c r="D32" s="147"/>
      <c r="E32" s="148"/>
    </row>
    <row r="33" spans="1:5" ht="18" customHeight="1" x14ac:dyDescent="0.35">
      <c r="A33" s="37" t="s">
        <v>80</v>
      </c>
      <c r="B33" s="38"/>
      <c r="C33" s="39" t="s">
        <v>81</v>
      </c>
      <c r="D33" s="141" t="s">
        <v>82</v>
      </c>
      <c r="E33" s="142"/>
    </row>
    <row r="34" spans="1:5" ht="26" x14ac:dyDescent="0.35">
      <c r="A34" s="39" t="s">
        <v>214</v>
      </c>
      <c r="B34" s="38"/>
      <c r="C34" s="39" t="s">
        <v>215</v>
      </c>
      <c r="D34" s="143"/>
      <c r="E34" s="144"/>
    </row>
    <row r="35" spans="1:5" ht="26" x14ac:dyDescent="0.35">
      <c r="A35" s="39" t="s">
        <v>216</v>
      </c>
      <c r="B35" s="38"/>
      <c r="C35" s="39" t="s">
        <v>218</v>
      </c>
      <c r="D35" s="143"/>
      <c r="E35" s="144"/>
    </row>
    <row r="36" spans="1:5" ht="25.5" customHeight="1" x14ac:dyDescent="0.35">
      <c r="A36" s="39" t="s">
        <v>217</v>
      </c>
      <c r="B36" s="38"/>
      <c r="C36" s="39" t="s">
        <v>219</v>
      </c>
      <c r="D36" s="145"/>
      <c r="E36" s="145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 filterMode="1"/>
  <dimension ref="A1:X1004"/>
  <sheetViews>
    <sheetView showGridLines="0" zoomScaleNormal="100" workbookViewId="0">
      <pane xSplit="4" ySplit="4" topLeftCell="J5" activePane="bottomRight" state="frozen"/>
      <selection pane="topRight" activeCell="E1" sqref="E1"/>
      <selection pane="bottomLeft" activeCell="A5" sqref="A5"/>
      <selection pane="bottomRight" activeCell="L4" sqref="L4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240</v>
      </c>
    </row>
    <row r="3" spans="1:23" ht="15.5" x14ac:dyDescent="0.35">
      <c r="A3" s="71" t="s">
        <v>242</v>
      </c>
      <c r="E3" s="113" t="s">
        <v>233</v>
      </c>
      <c r="F3" s="113" t="s">
        <v>234</v>
      </c>
      <c r="U3" s="113" t="s">
        <v>233</v>
      </c>
      <c r="V3" s="113" t="s">
        <v>234</v>
      </c>
    </row>
    <row r="4" spans="1:23" ht="42.75" customHeight="1" x14ac:dyDescent="0.3">
      <c r="A4" s="8" t="s">
        <v>3</v>
      </c>
      <c r="B4" s="9" t="s">
        <v>156</v>
      </c>
      <c r="C4" s="9" t="s">
        <v>157</v>
      </c>
      <c r="D4" s="9" t="s">
        <v>158</v>
      </c>
      <c r="E4" s="9" t="s">
        <v>248</v>
      </c>
      <c r="F4" s="9" t="s">
        <v>159</v>
      </c>
      <c r="G4" s="9" t="s">
        <v>160</v>
      </c>
      <c r="H4" s="9" t="s">
        <v>161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163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Report'!$G$5="", "", 'Loan Outstanding Report'!$G$5)</f>
        <v>APGL0140</v>
      </c>
      <c r="C5" s="60" t="str">
        <f>IF('Loan Outstanding Report'!$H$5="", "", 'Loan Outstanding Report'!$H$5)</f>
        <v>Chinthalapudi</v>
      </c>
      <c r="D5" s="131" t="s">
        <v>441</v>
      </c>
      <c r="E5" s="66">
        <v>46105</v>
      </c>
      <c r="F5" s="129" t="s">
        <v>438</v>
      </c>
      <c r="G5" s="130" t="s">
        <v>439</v>
      </c>
      <c r="H5" s="49" t="s">
        <v>440</v>
      </c>
      <c r="I5" s="49" t="s">
        <v>305</v>
      </c>
      <c r="J5" s="49" t="s">
        <v>325</v>
      </c>
      <c r="K5" s="49" t="s">
        <v>326</v>
      </c>
      <c r="L5" s="11">
        <v>347877666</v>
      </c>
      <c r="M5" s="67" t="s">
        <v>308</v>
      </c>
      <c r="N5" s="49">
        <v>65959</v>
      </c>
      <c r="O5" s="49">
        <v>3500</v>
      </c>
      <c r="P5" s="67" t="s">
        <v>133</v>
      </c>
      <c r="Q5" s="89">
        <v>45452</v>
      </c>
      <c r="R5" s="49">
        <v>3500</v>
      </c>
      <c r="S5" s="49">
        <v>0</v>
      </c>
      <c r="T5" s="49">
        <v>0</v>
      </c>
      <c r="U5" s="68">
        <f t="shared" ref="U5:U69" si="0">IF(AND(ISBLANK(R5),ISBLANK(S5),ISBLANK(T5)),"",R5-(S5+T5))</f>
        <v>3500</v>
      </c>
      <c r="V5" s="42" t="s">
        <v>195</v>
      </c>
      <c r="W5" s="69" t="s">
        <v>445</v>
      </c>
    </row>
    <row r="6" spans="1:23" ht="30" customHeight="1" x14ac:dyDescent="0.3">
      <c r="A6" s="65">
        <v>2</v>
      </c>
      <c r="B6" s="60" t="str">
        <f>IF(J6&lt;&gt;"", $B$5, "")</f>
        <v>APGL0140</v>
      </c>
      <c r="C6" s="50" t="str">
        <f>IF(J6&lt;&gt;"", $C$5, "")</f>
        <v>Chinthalapudi</v>
      </c>
      <c r="D6" s="50" t="str">
        <f>IF(J6&lt;&gt;"", $D$5, "")</f>
        <v>FN25-26-03759</v>
      </c>
      <c r="E6" s="66">
        <v>46105</v>
      </c>
      <c r="F6" s="50" t="str">
        <f>IF(J6&lt;&gt;"", $F$5, "")</f>
        <v>BabuNallamothu</v>
      </c>
      <c r="G6" s="50" t="str">
        <f>IF(J6&lt;&gt;"", $G$5, "")</f>
        <v>SF0064782</v>
      </c>
      <c r="H6" s="50" t="str">
        <f>IF(J6&lt;&gt;"", $H$5, "")</f>
        <v>Branch Manager</v>
      </c>
      <c r="I6" s="49" t="s">
        <v>307</v>
      </c>
      <c r="J6" s="49" t="s">
        <v>364</v>
      </c>
      <c r="K6" s="49" t="s">
        <v>365</v>
      </c>
      <c r="L6" s="11">
        <v>350881967</v>
      </c>
      <c r="M6" s="67" t="s">
        <v>348</v>
      </c>
      <c r="N6" s="49">
        <v>83704</v>
      </c>
      <c r="O6" s="49">
        <v>4500</v>
      </c>
      <c r="P6" s="67" t="s">
        <v>133</v>
      </c>
      <c r="Q6" s="67">
        <v>45629</v>
      </c>
      <c r="R6" s="49">
        <v>4500</v>
      </c>
      <c r="S6" s="49">
        <v>0</v>
      </c>
      <c r="T6" s="49">
        <v>0</v>
      </c>
      <c r="U6" s="68">
        <f t="shared" si="0"/>
        <v>4500</v>
      </c>
      <c r="V6" s="42" t="s">
        <v>195</v>
      </c>
      <c r="W6" s="69" t="s">
        <v>446</v>
      </c>
    </row>
    <row r="7" spans="1:23" ht="30" customHeight="1" x14ac:dyDescent="0.3">
      <c r="A7" s="65">
        <v>3</v>
      </c>
      <c r="B7" s="60" t="str">
        <f t="shared" ref="B7:B70" si="1">IF(J7&lt;&gt;"", $B$5, "")</f>
        <v>APGL0140</v>
      </c>
      <c r="C7" s="50" t="str">
        <f t="shared" ref="C7:C70" si="2">IF(J7&lt;&gt;"", $C$5, "")</f>
        <v>Chinthalapudi</v>
      </c>
      <c r="D7" s="50" t="str">
        <f t="shared" ref="D7:D70" si="3">IF(J7&lt;&gt;"", $D$5, "")</f>
        <v>FN25-26-03759</v>
      </c>
      <c r="E7" s="66">
        <v>46105</v>
      </c>
      <c r="F7" s="50" t="str">
        <f t="shared" ref="F7:F70" si="4">IF(J7&lt;&gt;"", $F$5, "")</f>
        <v>BabuNallamothu</v>
      </c>
      <c r="G7" s="50" t="str">
        <f t="shared" ref="G7:G70" si="5">IF(J7&lt;&gt;"", $G$5, "")</f>
        <v>SF0064782</v>
      </c>
      <c r="H7" s="50" t="str">
        <f t="shared" ref="H7:H70" si="6">IF(J7&lt;&gt;"", $H$5, "")</f>
        <v>Branch Manager</v>
      </c>
      <c r="I7" s="49" t="s">
        <v>334</v>
      </c>
      <c r="J7" s="49" t="s">
        <v>419</v>
      </c>
      <c r="K7" s="49" t="s">
        <v>420</v>
      </c>
      <c r="L7" s="11">
        <v>358928696</v>
      </c>
      <c r="M7" s="67" t="s">
        <v>342</v>
      </c>
      <c r="N7" s="49">
        <v>65000</v>
      </c>
      <c r="O7" s="49">
        <v>3460</v>
      </c>
      <c r="P7" s="67" t="s">
        <v>134</v>
      </c>
      <c r="Q7" s="67">
        <v>45883</v>
      </c>
      <c r="R7" s="49">
        <v>44000</v>
      </c>
      <c r="S7" s="49">
        <v>24220</v>
      </c>
      <c r="T7" s="49">
        <v>0</v>
      </c>
      <c r="U7" s="68">
        <f t="shared" si="0"/>
        <v>19780</v>
      </c>
      <c r="V7" s="42" t="s">
        <v>197</v>
      </c>
      <c r="W7" s="69" t="s">
        <v>453</v>
      </c>
    </row>
    <row r="8" spans="1:23" ht="30" customHeight="1" x14ac:dyDescent="0.3">
      <c r="A8" s="65">
        <v>4</v>
      </c>
      <c r="B8" s="60" t="str">
        <f t="shared" si="1"/>
        <v>APGL0140</v>
      </c>
      <c r="C8" s="50" t="str">
        <f t="shared" si="2"/>
        <v>Chinthalapudi</v>
      </c>
      <c r="D8" s="50" t="str">
        <f t="shared" si="3"/>
        <v>FN25-26-03759</v>
      </c>
      <c r="E8" s="66">
        <v>46105</v>
      </c>
      <c r="F8" s="50" t="str">
        <f t="shared" si="4"/>
        <v>BabuNallamothu</v>
      </c>
      <c r="G8" s="50" t="str">
        <f t="shared" si="5"/>
        <v>SF0064782</v>
      </c>
      <c r="H8" s="50" t="str">
        <f t="shared" si="6"/>
        <v>Branch Manager</v>
      </c>
      <c r="I8" s="49" t="s">
        <v>299</v>
      </c>
      <c r="J8" s="49" t="s">
        <v>329</v>
      </c>
      <c r="K8" s="49" t="s">
        <v>330</v>
      </c>
      <c r="L8" s="11">
        <v>349588432</v>
      </c>
      <c r="M8" s="67" t="s">
        <v>290</v>
      </c>
      <c r="N8" s="49">
        <v>83704</v>
      </c>
      <c r="O8" s="49">
        <v>4500</v>
      </c>
      <c r="P8" s="67" t="s">
        <v>133</v>
      </c>
      <c r="Q8" s="67">
        <v>45452</v>
      </c>
      <c r="R8" s="49">
        <v>4500</v>
      </c>
      <c r="S8" s="49">
        <v>0</v>
      </c>
      <c r="T8" s="49">
        <v>0</v>
      </c>
      <c r="U8" s="68">
        <f t="shared" si="0"/>
        <v>4500</v>
      </c>
      <c r="V8" s="42" t="s">
        <v>197</v>
      </c>
      <c r="W8" s="69" t="s">
        <v>469</v>
      </c>
    </row>
    <row r="9" spans="1:23" ht="30" customHeight="1" x14ac:dyDescent="0.3">
      <c r="A9" s="65">
        <v>5</v>
      </c>
      <c r="B9" s="60" t="str">
        <f t="shared" si="1"/>
        <v>APGL0140</v>
      </c>
      <c r="C9" s="50" t="str">
        <f t="shared" si="2"/>
        <v>Chinthalapudi</v>
      </c>
      <c r="D9" s="50" t="str">
        <f t="shared" si="3"/>
        <v>FN25-26-03759</v>
      </c>
      <c r="E9" s="66">
        <v>46105</v>
      </c>
      <c r="F9" s="50" t="str">
        <f t="shared" si="4"/>
        <v>BabuNallamothu</v>
      </c>
      <c r="G9" s="50" t="str">
        <f t="shared" si="5"/>
        <v>SF0064782</v>
      </c>
      <c r="H9" s="50" t="str">
        <f t="shared" si="6"/>
        <v>Branch Manager</v>
      </c>
      <c r="I9" s="49" t="s">
        <v>296</v>
      </c>
      <c r="J9" s="49" t="s">
        <v>372</v>
      </c>
      <c r="K9" s="49" t="s">
        <v>373</v>
      </c>
      <c r="L9" s="11">
        <v>351049907</v>
      </c>
      <c r="M9" s="67" t="s">
        <v>356</v>
      </c>
      <c r="N9" s="49">
        <v>44040</v>
      </c>
      <c r="O9" s="49">
        <v>2400</v>
      </c>
      <c r="P9" s="67" t="s">
        <v>133</v>
      </c>
      <c r="Q9" s="67" t="s">
        <v>450</v>
      </c>
      <c r="R9" s="49">
        <v>2400</v>
      </c>
      <c r="S9" s="49">
        <v>0</v>
      </c>
      <c r="T9" s="49">
        <v>0</v>
      </c>
      <c r="U9" s="68">
        <f t="shared" si="0"/>
        <v>2400</v>
      </c>
      <c r="V9" s="42" t="s">
        <v>197</v>
      </c>
      <c r="W9" s="69" t="s">
        <v>454</v>
      </c>
    </row>
    <row r="10" spans="1:23" ht="30" customHeight="1" x14ac:dyDescent="0.3">
      <c r="A10" s="65">
        <v>6</v>
      </c>
      <c r="B10" s="60" t="str">
        <f t="shared" si="1"/>
        <v>APGL0140</v>
      </c>
      <c r="C10" s="50" t="str">
        <f t="shared" si="2"/>
        <v>Chinthalapudi</v>
      </c>
      <c r="D10" s="50" t="str">
        <f t="shared" si="3"/>
        <v>FN25-26-03759</v>
      </c>
      <c r="E10" s="66">
        <v>46105</v>
      </c>
      <c r="F10" s="50" t="str">
        <f t="shared" si="4"/>
        <v>BabuNallamothu</v>
      </c>
      <c r="G10" s="50" t="str">
        <f t="shared" si="5"/>
        <v>SF0064782</v>
      </c>
      <c r="H10" s="50" t="str">
        <f t="shared" si="6"/>
        <v>Branch Manager</v>
      </c>
      <c r="I10" s="49" t="s">
        <v>296</v>
      </c>
      <c r="J10" s="49" t="s">
        <v>379</v>
      </c>
      <c r="K10" s="49" t="s">
        <v>380</v>
      </c>
      <c r="L10" s="11">
        <v>351184070</v>
      </c>
      <c r="M10" s="67" t="s">
        <v>363</v>
      </c>
      <c r="N10" s="49">
        <v>44040</v>
      </c>
      <c r="O10" s="49">
        <v>2400</v>
      </c>
      <c r="P10" s="67" t="s">
        <v>133</v>
      </c>
      <c r="Q10" s="67">
        <v>45540</v>
      </c>
      <c r="R10" s="49">
        <v>2400</v>
      </c>
      <c r="S10" s="49">
        <v>0</v>
      </c>
      <c r="T10" s="49">
        <v>0</v>
      </c>
      <c r="U10" s="68">
        <f t="shared" si="0"/>
        <v>2400</v>
      </c>
      <c r="V10" s="42" t="s">
        <v>196</v>
      </c>
      <c r="W10" s="69" t="s">
        <v>455</v>
      </c>
    </row>
    <row r="11" spans="1:23" ht="30" customHeight="1" x14ac:dyDescent="0.3">
      <c r="A11" s="65">
        <v>7</v>
      </c>
      <c r="B11" s="60" t="str">
        <f t="shared" si="1"/>
        <v>APGL0140</v>
      </c>
      <c r="C11" s="50" t="str">
        <f t="shared" si="2"/>
        <v>Chinthalapudi</v>
      </c>
      <c r="D11" s="50" t="str">
        <f t="shared" si="3"/>
        <v>FN25-26-03759</v>
      </c>
      <c r="E11" s="66">
        <v>46105</v>
      </c>
      <c r="F11" s="50" t="str">
        <f t="shared" si="4"/>
        <v>BabuNallamothu</v>
      </c>
      <c r="G11" s="50" t="str">
        <f t="shared" si="5"/>
        <v>SF0064782</v>
      </c>
      <c r="H11" s="50" t="str">
        <f t="shared" si="6"/>
        <v>Branch Manager</v>
      </c>
      <c r="I11" s="49" t="s">
        <v>286</v>
      </c>
      <c r="J11" s="49" t="s">
        <v>382</v>
      </c>
      <c r="K11" s="49" t="s">
        <v>383</v>
      </c>
      <c r="L11" s="11">
        <v>351230986</v>
      </c>
      <c r="M11" s="67" t="s">
        <v>371</v>
      </c>
      <c r="N11" s="49">
        <v>83704</v>
      </c>
      <c r="O11" s="49">
        <v>4500</v>
      </c>
      <c r="P11" s="67" t="s">
        <v>133</v>
      </c>
      <c r="Q11" s="67">
        <v>45607</v>
      </c>
      <c r="R11" s="49">
        <v>4500</v>
      </c>
      <c r="S11" s="49">
        <v>0</v>
      </c>
      <c r="T11" s="49">
        <v>0</v>
      </c>
      <c r="U11" s="68">
        <f t="shared" si="0"/>
        <v>4500</v>
      </c>
      <c r="V11" s="42" t="s">
        <v>197</v>
      </c>
      <c r="W11" s="69" t="s">
        <v>456</v>
      </c>
    </row>
    <row r="12" spans="1:23" ht="30" customHeight="1" x14ac:dyDescent="0.3">
      <c r="A12" s="65">
        <v>8</v>
      </c>
      <c r="B12" s="60" t="str">
        <f t="shared" si="1"/>
        <v>APGL0140</v>
      </c>
      <c r="C12" s="50" t="str">
        <f t="shared" si="2"/>
        <v>Chinthalapudi</v>
      </c>
      <c r="D12" s="50" t="str">
        <f t="shared" si="3"/>
        <v>FN25-26-03759</v>
      </c>
      <c r="E12" s="66">
        <v>46105</v>
      </c>
      <c r="F12" s="50" t="str">
        <f t="shared" si="4"/>
        <v>BabuNallamothu</v>
      </c>
      <c r="G12" s="50" t="str">
        <f t="shared" si="5"/>
        <v>SF0064782</v>
      </c>
      <c r="H12" s="50" t="str">
        <f t="shared" si="6"/>
        <v>Branch Manager</v>
      </c>
      <c r="I12" s="49" t="s">
        <v>303</v>
      </c>
      <c r="J12" s="49" t="s">
        <v>388</v>
      </c>
      <c r="K12" s="49" t="s">
        <v>389</v>
      </c>
      <c r="L12" s="11">
        <v>351499120</v>
      </c>
      <c r="M12" s="67" t="s">
        <v>315</v>
      </c>
      <c r="N12" s="49">
        <v>42000</v>
      </c>
      <c r="O12" s="49">
        <v>2250</v>
      </c>
      <c r="P12" s="67" t="s">
        <v>134</v>
      </c>
      <c r="Q12" s="67">
        <v>45661</v>
      </c>
      <c r="R12" s="49">
        <v>47700</v>
      </c>
      <c r="S12" s="49">
        <v>45086</v>
      </c>
      <c r="T12" s="49">
        <v>0</v>
      </c>
      <c r="U12" s="68">
        <f t="shared" si="0"/>
        <v>2614</v>
      </c>
      <c r="V12" s="42" t="s">
        <v>197</v>
      </c>
      <c r="W12" s="69" t="s">
        <v>457</v>
      </c>
    </row>
    <row r="13" spans="1:23" ht="30" customHeight="1" x14ac:dyDescent="0.3">
      <c r="A13" s="65">
        <v>9</v>
      </c>
      <c r="B13" s="60" t="str">
        <f t="shared" si="1"/>
        <v>APGL0140</v>
      </c>
      <c r="C13" s="50" t="str">
        <f t="shared" si="2"/>
        <v>Chinthalapudi</v>
      </c>
      <c r="D13" s="50" t="str">
        <f t="shared" si="3"/>
        <v>FN25-26-03759</v>
      </c>
      <c r="E13" s="66">
        <v>46107</v>
      </c>
      <c r="F13" s="50" t="str">
        <f t="shared" si="4"/>
        <v>BabuNallamothu</v>
      </c>
      <c r="G13" s="50" t="str">
        <f t="shared" si="5"/>
        <v>SF0064782</v>
      </c>
      <c r="H13" s="50" t="str">
        <f t="shared" si="6"/>
        <v>Branch Manager</v>
      </c>
      <c r="I13" s="49" t="s">
        <v>283</v>
      </c>
      <c r="J13" s="49" t="s">
        <v>406</v>
      </c>
      <c r="K13" s="49" t="s">
        <v>367</v>
      </c>
      <c r="L13" s="11">
        <v>354236064</v>
      </c>
      <c r="M13" s="67" t="s">
        <v>401</v>
      </c>
      <c r="N13" s="49">
        <v>52000</v>
      </c>
      <c r="O13" s="49">
        <v>2780</v>
      </c>
      <c r="P13" s="67" t="s">
        <v>133</v>
      </c>
      <c r="Q13" s="67">
        <v>45874</v>
      </c>
      <c r="R13" s="49">
        <v>2280</v>
      </c>
      <c r="S13" s="49">
        <v>0</v>
      </c>
      <c r="T13" s="49">
        <v>0</v>
      </c>
      <c r="U13" s="68">
        <f t="shared" si="0"/>
        <v>2280</v>
      </c>
      <c r="V13" s="42" t="s">
        <v>195</v>
      </c>
      <c r="W13" s="69" t="s">
        <v>459</v>
      </c>
    </row>
    <row r="14" spans="1:23" ht="30" customHeight="1" x14ac:dyDescent="0.3">
      <c r="A14" s="65">
        <v>10</v>
      </c>
      <c r="B14" s="60" t="str">
        <f t="shared" si="1"/>
        <v>APGL0140</v>
      </c>
      <c r="C14" s="50" t="str">
        <f t="shared" si="2"/>
        <v>Chinthalapudi</v>
      </c>
      <c r="D14" s="50" t="str">
        <f t="shared" si="3"/>
        <v>FN25-26-03759</v>
      </c>
      <c r="E14" s="66">
        <v>46107</v>
      </c>
      <c r="F14" s="50" t="str">
        <f t="shared" si="4"/>
        <v>BabuNallamothu</v>
      </c>
      <c r="G14" s="50" t="str">
        <f t="shared" si="5"/>
        <v>SF0064782</v>
      </c>
      <c r="H14" s="50" t="str">
        <f t="shared" si="6"/>
        <v>Branch Manager</v>
      </c>
      <c r="I14" s="49" t="s">
        <v>301</v>
      </c>
      <c r="J14" s="49" t="s">
        <v>408</v>
      </c>
      <c r="K14" s="49" t="s">
        <v>410</v>
      </c>
      <c r="L14" s="11">
        <v>354271291</v>
      </c>
      <c r="M14" s="67" t="s">
        <v>404</v>
      </c>
      <c r="N14" s="49">
        <v>42000</v>
      </c>
      <c r="O14" s="49">
        <v>2240</v>
      </c>
      <c r="P14" s="67" t="s">
        <v>133</v>
      </c>
      <c r="Q14" s="67">
        <v>45874</v>
      </c>
      <c r="R14" s="49">
        <v>2240</v>
      </c>
      <c r="S14" s="49">
        <v>0</v>
      </c>
      <c r="T14" s="49">
        <v>0</v>
      </c>
      <c r="U14" s="68">
        <f t="shared" si="0"/>
        <v>2240</v>
      </c>
      <c r="V14" s="42" t="s">
        <v>195</v>
      </c>
      <c r="W14" s="69" t="s">
        <v>458</v>
      </c>
    </row>
    <row r="15" spans="1:23" ht="30" customHeight="1" x14ac:dyDescent="0.3">
      <c r="A15" s="65">
        <v>11</v>
      </c>
      <c r="B15" s="60" t="str">
        <f t="shared" si="1"/>
        <v>APGL0140</v>
      </c>
      <c r="C15" s="50" t="str">
        <f t="shared" si="2"/>
        <v>Chinthalapudi</v>
      </c>
      <c r="D15" s="50" t="str">
        <f t="shared" si="3"/>
        <v>FN25-26-03759</v>
      </c>
      <c r="E15" s="66">
        <v>46107</v>
      </c>
      <c r="F15" s="50" t="str">
        <f t="shared" si="4"/>
        <v>BabuNallamothu</v>
      </c>
      <c r="G15" s="50" t="str">
        <f t="shared" si="5"/>
        <v>SF0064782</v>
      </c>
      <c r="H15" s="50" t="str">
        <f t="shared" si="6"/>
        <v>Branch Manager</v>
      </c>
      <c r="I15" s="49" t="s">
        <v>296</v>
      </c>
      <c r="J15" s="49" t="s">
        <v>379</v>
      </c>
      <c r="K15" s="49" t="s">
        <v>380</v>
      </c>
      <c r="L15" s="11">
        <v>354723914</v>
      </c>
      <c r="M15" s="67" t="s">
        <v>321</v>
      </c>
      <c r="N15" s="49">
        <v>30000</v>
      </c>
      <c r="O15" s="49">
        <v>2020</v>
      </c>
      <c r="P15" s="67" t="s">
        <v>133</v>
      </c>
      <c r="Q15" s="67">
        <v>45540</v>
      </c>
      <c r="R15" s="49">
        <v>2020</v>
      </c>
      <c r="S15" s="49">
        <v>0</v>
      </c>
      <c r="T15" s="49">
        <v>0</v>
      </c>
      <c r="U15" s="68">
        <f t="shared" si="0"/>
        <v>2020</v>
      </c>
      <c r="V15" s="42" t="s">
        <v>196</v>
      </c>
      <c r="W15" s="69" t="s">
        <v>468</v>
      </c>
    </row>
    <row r="16" spans="1:23" ht="30" customHeight="1" x14ac:dyDescent="0.3">
      <c r="A16" s="65">
        <v>12</v>
      </c>
      <c r="B16" s="60" t="str">
        <f t="shared" si="1"/>
        <v>APGL0140</v>
      </c>
      <c r="C16" s="50" t="str">
        <f t="shared" si="2"/>
        <v>Chinthalapudi</v>
      </c>
      <c r="D16" s="50" t="str">
        <f t="shared" si="3"/>
        <v>FN25-26-03759</v>
      </c>
      <c r="E16" s="66">
        <v>46107</v>
      </c>
      <c r="F16" s="50" t="str">
        <f t="shared" si="4"/>
        <v>BabuNallamothu</v>
      </c>
      <c r="G16" s="50" t="str">
        <f t="shared" si="5"/>
        <v>SF0064782</v>
      </c>
      <c r="H16" s="50" t="str">
        <f t="shared" si="6"/>
        <v>Branch Manager</v>
      </c>
      <c r="I16" s="49" t="s">
        <v>303</v>
      </c>
      <c r="J16" s="49" t="s">
        <v>388</v>
      </c>
      <c r="K16" s="49" t="s">
        <v>389</v>
      </c>
      <c r="L16" s="11">
        <v>355416485</v>
      </c>
      <c r="M16" s="67" t="s">
        <v>403</v>
      </c>
      <c r="N16" s="49">
        <v>40000</v>
      </c>
      <c r="O16" s="49">
        <v>2690</v>
      </c>
      <c r="P16" s="67" t="s">
        <v>134</v>
      </c>
      <c r="Q16" s="67">
        <v>45661</v>
      </c>
      <c r="R16" s="49">
        <v>47700</v>
      </c>
      <c r="S16" s="49">
        <v>42197</v>
      </c>
      <c r="T16" s="49">
        <v>0</v>
      </c>
      <c r="U16" s="68">
        <f t="shared" si="0"/>
        <v>5503</v>
      </c>
      <c r="V16" s="42" t="s">
        <v>197</v>
      </c>
      <c r="W16" s="69" t="s">
        <v>475</v>
      </c>
    </row>
    <row r="17" spans="1:23" ht="30" customHeight="1" x14ac:dyDescent="0.3">
      <c r="A17" s="65">
        <v>13</v>
      </c>
      <c r="B17" s="60" t="str">
        <f t="shared" si="1"/>
        <v>APGL0140</v>
      </c>
      <c r="C17" s="50" t="str">
        <f t="shared" si="2"/>
        <v>Chinthalapudi</v>
      </c>
      <c r="D17" s="50" t="str">
        <f t="shared" si="3"/>
        <v>FN25-26-03759</v>
      </c>
      <c r="E17" s="66">
        <v>46107</v>
      </c>
      <c r="F17" s="50" t="str">
        <f t="shared" si="4"/>
        <v>BabuNallamothu</v>
      </c>
      <c r="G17" s="50" t="str">
        <f t="shared" si="5"/>
        <v>SF0064782</v>
      </c>
      <c r="H17" s="50" t="str">
        <f t="shared" si="6"/>
        <v>Branch Manager</v>
      </c>
      <c r="I17" s="49" t="s">
        <v>296</v>
      </c>
      <c r="J17" s="49" t="s">
        <v>372</v>
      </c>
      <c r="K17" s="49" t="s">
        <v>373</v>
      </c>
      <c r="L17" s="11">
        <v>351049907</v>
      </c>
      <c r="M17" s="67" t="s">
        <v>356</v>
      </c>
      <c r="N17" s="49">
        <v>44040</v>
      </c>
      <c r="O17" s="49">
        <v>2400</v>
      </c>
      <c r="P17" s="67" t="s">
        <v>133</v>
      </c>
      <c r="Q17" s="67">
        <v>45540</v>
      </c>
      <c r="R17" s="49">
        <v>2400</v>
      </c>
      <c r="S17" s="49">
        <v>0</v>
      </c>
      <c r="T17" s="49">
        <v>0</v>
      </c>
      <c r="U17" s="68">
        <f t="shared" si="0"/>
        <v>2400</v>
      </c>
      <c r="V17" s="42" t="s">
        <v>196</v>
      </c>
      <c r="W17" s="69" t="s">
        <v>470</v>
      </c>
    </row>
    <row r="18" spans="1:23" ht="30" customHeight="1" x14ac:dyDescent="0.3">
      <c r="A18" s="65">
        <v>14</v>
      </c>
      <c r="B18" s="60" t="str">
        <f t="shared" si="1"/>
        <v>APGL0140</v>
      </c>
      <c r="C18" s="50" t="str">
        <f t="shared" si="2"/>
        <v>Chinthalapudi</v>
      </c>
      <c r="D18" s="50" t="str">
        <f t="shared" si="3"/>
        <v>FN25-26-03759</v>
      </c>
      <c r="E18" s="66">
        <v>46107</v>
      </c>
      <c r="F18" s="50" t="str">
        <f t="shared" si="4"/>
        <v>BabuNallamothu</v>
      </c>
      <c r="G18" s="50" t="str">
        <f t="shared" si="5"/>
        <v>SF0064782</v>
      </c>
      <c r="H18" s="50" t="str">
        <f t="shared" si="6"/>
        <v>Branch Manager</v>
      </c>
      <c r="I18" s="49" t="s">
        <v>296</v>
      </c>
      <c r="J18" s="49" t="s">
        <v>372</v>
      </c>
      <c r="K18" s="49" t="s">
        <v>373</v>
      </c>
      <c r="L18" s="11">
        <v>351049907</v>
      </c>
      <c r="M18" s="67" t="s">
        <v>356</v>
      </c>
      <c r="N18" s="49">
        <v>44040</v>
      </c>
      <c r="O18" s="49">
        <v>2400</v>
      </c>
      <c r="P18" s="67" t="s">
        <v>133</v>
      </c>
      <c r="Q18" s="67">
        <v>45570</v>
      </c>
      <c r="R18" s="49">
        <v>2400</v>
      </c>
      <c r="S18" s="49">
        <v>0</v>
      </c>
      <c r="T18" s="49">
        <v>0</v>
      </c>
      <c r="U18" s="68">
        <f t="shared" si="0"/>
        <v>2400</v>
      </c>
      <c r="V18" s="42" t="s">
        <v>196</v>
      </c>
      <c r="W18" s="69" t="s">
        <v>471</v>
      </c>
    </row>
    <row r="19" spans="1:23" ht="30" customHeight="1" x14ac:dyDescent="0.3">
      <c r="A19" s="65">
        <v>15</v>
      </c>
      <c r="B19" s="60" t="str">
        <f t="shared" si="1"/>
        <v>APGL0140</v>
      </c>
      <c r="C19" s="50" t="str">
        <f t="shared" si="2"/>
        <v>Chinthalapudi</v>
      </c>
      <c r="D19" s="50" t="str">
        <f t="shared" si="3"/>
        <v>FN25-26-03759</v>
      </c>
      <c r="E19" s="66">
        <v>46107</v>
      </c>
      <c r="F19" s="50" t="str">
        <f t="shared" si="4"/>
        <v>BabuNallamothu</v>
      </c>
      <c r="G19" s="50" t="str">
        <f t="shared" si="5"/>
        <v>SF0064782</v>
      </c>
      <c r="H19" s="50" t="str">
        <f t="shared" si="6"/>
        <v>Branch Manager</v>
      </c>
      <c r="I19" s="49" t="s">
        <v>296</v>
      </c>
      <c r="J19" s="49" t="s">
        <v>379</v>
      </c>
      <c r="K19" s="49" t="s">
        <v>380</v>
      </c>
      <c r="L19" s="11">
        <v>351184070</v>
      </c>
      <c r="M19" s="67" t="s">
        <v>363</v>
      </c>
      <c r="N19" s="49">
        <v>44040</v>
      </c>
      <c r="O19" s="49">
        <v>2400</v>
      </c>
      <c r="P19" s="67" t="s">
        <v>133</v>
      </c>
      <c r="Q19" s="67">
        <v>45570</v>
      </c>
      <c r="R19" s="49">
        <v>2400</v>
      </c>
      <c r="S19" s="49">
        <v>0</v>
      </c>
      <c r="T19" s="49">
        <v>0</v>
      </c>
      <c r="U19" s="68">
        <f t="shared" si="0"/>
        <v>2400</v>
      </c>
      <c r="V19" s="42" t="s">
        <v>196</v>
      </c>
      <c r="W19" s="69" t="s">
        <v>471</v>
      </c>
    </row>
    <row r="20" spans="1:23" ht="30" customHeight="1" x14ac:dyDescent="0.3">
      <c r="A20" s="65">
        <v>16</v>
      </c>
      <c r="B20" s="60" t="str">
        <f t="shared" si="1"/>
        <v>APGL0140</v>
      </c>
      <c r="C20" s="50" t="str">
        <f t="shared" si="2"/>
        <v>Chinthalapudi</v>
      </c>
      <c r="D20" s="50" t="str">
        <f t="shared" si="3"/>
        <v>FN25-26-03759</v>
      </c>
      <c r="E20" s="66">
        <v>46107</v>
      </c>
      <c r="F20" s="50" t="str">
        <f t="shared" si="4"/>
        <v>BabuNallamothu</v>
      </c>
      <c r="G20" s="50" t="str">
        <f t="shared" si="5"/>
        <v>SF0064782</v>
      </c>
      <c r="H20" s="50" t="str">
        <f t="shared" si="6"/>
        <v>Branch Manager</v>
      </c>
      <c r="I20" s="49" t="s">
        <v>296</v>
      </c>
      <c r="J20" s="49" t="s">
        <v>379</v>
      </c>
      <c r="K20" s="49" t="s">
        <v>380</v>
      </c>
      <c r="L20" s="11">
        <v>351184070</v>
      </c>
      <c r="M20" s="67" t="s">
        <v>363</v>
      </c>
      <c r="N20" s="49">
        <v>44040</v>
      </c>
      <c r="O20" s="49">
        <v>2400</v>
      </c>
      <c r="P20" s="67" t="s">
        <v>133</v>
      </c>
      <c r="Q20" s="67">
        <v>45601</v>
      </c>
      <c r="R20" s="49">
        <v>2400</v>
      </c>
      <c r="S20" s="49">
        <v>0</v>
      </c>
      <c r="T20" s="49">
        <v>0</v>
      </c>
      <c r="U20" s="68">
        <f t="shared" si="0"/>
        <v>2400</v>
      </c>
      <c r="V20" s="42" t="s">
        <v>196</v>
      </c>
      <c r="W20" s="69" t="s">
        <v>472</v>
      </c>
    </row>
    <row r="21" spans="1:23" ht="30" customHeight="1" x14ac:dyDescent="0.3">
      <c r="A21" s="65">
        <v>17</v>
      </c>
      <c r="B21" s="60" t="str">
        <f t="shared" si="1"/>
        <v>APGL0140</v>
      </c>
      <c r="C21" s="50" t="str">
        <f t="shared" si="2"/>
        <v>Chinthalapudi</v>
      </c>
      <c r="D21" s="50" t="str">
        <f t="shared" si="3"/>
        <v>FN25-26-03759</v>
      </c>
      <c r="E21" s="66">
        <v>46107</v>
      </c>
      <c r="F21" s="50" t="str">
        <f t="shared" si="4"/>
        <v>BabuNallamothu</v>
      </c>
      <c r="G21" s="50" t="str">
        <f t="shared" si="5"/>
        <v>SF0064782</v>
      </c>
      <c r="H21" s="50" t="str">
        <f t="shared" si="6"/>
        <v>Branch Manager</v>
      </c>
      <c r="I21" s="49" t="s">
        <v>296</v>
      </c>
      <c r="J21" s="49" t="s">
        <v>379</v>
      </c>
      <c r="K21" s="49" t="s">
        <v>380</v>
      </c>
      <c r="L21" s="11">
        <v>354723914</v>
      </c>
      <c r="M21" s="67" t="s">
        <v>321</v>
      </c>
      <c r="N21" s="49">
        <v>30000</v>
      </c>
      <c r="O21" s="49">
        <v>2020</v>
      </c>
      <c r="P21" s="67" t="s">
        <v>133</v>
      </c>
      <c r="Q21" s="67">
        <v>45570</v>
      </c>
      <c r="R21" s="49">
        <v>2020</v>
      </c>
      <c r="S21" s="49">
        <v>0</v>
      </c>
      <c r="T21" s="49">
        <v>0</v>
      </c>
      <c r="U21" s="68">
        <f t="shared" si="0"/>
        <v>2020</v>
      </c>
      <c r="V21" s="42" t="s">
        <v>196</v>
      </c>
      <c r="W21" s="69" t="s">
        <v>473</v>
      </c>
    </row>
    <row r="22" spans="1:23" ht="30" customHeight="1" x14ac:dyDescent="0.3">
      <c r="A22" s="65">
        <v>18</v>
      </c>
      <c r="B22" s="60" t="str">
        <f t="shared" si="1"/>
        <v>APGL0140</v>
      </c>
      <c r="C22" s="50" t="str">
        <f t="shared" si="2"/>
        <v>Chinthalapudi</v>
      </c>
      <c r="D22" s="50" t="str">
        <f t="shared" si="3"/>
        <v>FN25-26-03759</v>
      </c>
      <c r="E22" s="66">
        <v>46107</v>
      </c>
      <c r="F22" s="50" t="str">
        <f t="shared" si="4"/>
        <v>BabuNallamothu</v>
      </c>
      <c r="G22" s="50" t="str">
        <f t="shared" si="5"/>
        <v>SF0064782</v>
      </c>
      <c r="H22" s="50" t="str">
        <f t="shared" si="6"/>
        <v>Branch Manager</v>
      </c>
      <c r="I22" s="49" t="s">
        <v>296</v>
      </c>
      <c r="J22" s="49" t="s">
        <v>379</v>
      </c>
      <c r="K22" s="49" t="s">
        <v>380</v>
      </c>
      <c r="L22" s="11">
        <v>354723914</v>
      </c>
      <c r="M22" s="67" t="s">
        <v>321</v>
      </c>
      <c r="N22" s="49">
        <v>30000</v>
      </c>
      <c r="O22" s="49">
        <v>2020</v>
      </c>
      <c r="P22" s="67" t="s">
        <v>133</v>
      </c>
      <c r="Q22" s="67">
        <v>45601</v>
      </c>
      <c r="R22" s="49">
        <v>2020</v>
      </c>
      <c r="S22" s="49">
        <v>0</v>
      </c>
      <c r="T22" s="49">
        <v>0</v>
      </c>
      <c r="U22" s="68">
        <f t="shared" si="0"/>
        <v>2020</v>
      </c>
      <c r="V22" s="42" t="s">
        <v>196</v>
      </c>
      <c r="W22" s="69" t="s">
        <v>474</v>
      </c>
    </row>
    <row r="23" spans="1:23" ht="30" customHeight="1" x14ac:dyDescent="0.3">
      <c r="A23" s="65">
        <v>19</v>
      </c>
      <c r="B23" s="60" t="str">
        <f t="shared" si="1"/>
        <v>APGL0140</v>
      </c>
      <c r="C23" s="50" t="str">
        <f t="shared" si="2"/>
        <v>Chinthalapudi</v>
      </c>
      <c r="D23" s="50" t="str">
        <f t="shared" si="3"/>
        <v>FN25-26-03759</v>
      </c>
      <c r="E23" s="66">
        <v>46107</v>
      </c>
      <c r="F23" s="50" t="str">
        <f t="shared" si="4"/>
        <v>BabuNallamothu</v>
      </c>
      <c r="G23" s="50" t="str">
        <f t="shared" si="5"/>
        <v>SF0064782</v>
      </c>
      <c r="H23" s="50" t="str">
        <f t="shared" si="6"/>
        <v>Branch Manager</v>
      </c>
      <c r="I23" s="49" t="s">
        <v>293</v>
      </c>
      <c r="J23" s="49" t="s">
        <v>396</v>
      </c>
      <c r="K23" s="49" t="s">
        <v>397</v>
      </c>
      <c r="L23" s="11">
        <v>352588648</v>
      </c>
      <c r="M23" s="67" t="s">
        <v>311</v>
      </c>
      <c r="N23" s="49">
        <v>42000</v>
      </c>
      <c r="O23" s="49">
        <v>2240</v>
      </c>
      <c r="P23" s="67" t="s">
        <v>133</v>
      </c>
      <c r="Q23" s="67">
        <v>45452</v>
      </c>
      <c r="R23" s="49">
        <v>2240</v>
      </c>
      <c r="S23" s="49">
        <v>0</v>
      </c>
      <c r="T23" s="49">
        <v>0</v>
      </c>
      <c r="U23" s="68">
        <f t="shared" si="0"/>
        <v>2240</v>
      </c>
      <c r="V23" s="42" t="s">
        <v>195</v>
      </c>
      <c r="W23" s="69" t="s">
        <v>467</v>
      </c>
    </row>
    <row r="24" spans="1:23" ht="30" customHeight="1" x14ac:dyDescent="0.3">
      <c r="A24" s="65">
        <v>20</v>
      </c>
      <c r="B24" s="60" t="str">
        <f t="shared" si="1"/>
        <v>APGL0140</v>
      </c>
      <c r="C24" s="50" t="str">
        <f t="shared" si="2"/>
        <v>Chinthalapudi</v>
      </c>
      <c r="D24" s="50" t="str">
        <f t="shared" si="3"/>
        <v>FN25-26-03759</v>
      </c>
      <c r="E24" s="66">
        <v>46107</v>
      </c>
      <c r="F24" s="50" t="str">
        <f t="shared" si="4"/>
        <v>BabuNallamothu</v>
      </c>
      <c r="G24" s="50" t="str">
        <f t="shared" si="5"/>
        <v>SF0064782</v>
      </c>
      <c r="H24" s="50" t="str">
        <f t="shared" si="6"/>
        <v>Branch Manager</v>
      </c>
      <c r="I24" s="49" t="s">
        <v>301</v>
      </c>
      <c r="J24" s="49" t="s">
        <v>408</v>
      </c>
      <c r="K24" s="49" t="s">
        <v>410</v>
      </c>
      <c r="L24" s="11">
        <v>354271291</v>
      </c>
      <c r="M24" s="67" t="s">
        <v>404</v>
      </c>
      <c r="N24" s="49">
        <v>42000</v>
      </c>
      <c r="O24" s="49">
        <v>2240</v>
      </c>
      <c r="P24" s="67" t="s">
        <v>133</v>
      </c>
      <c r="Q24" s="67">
        <v>45966</v>
      </c>
      <c r="R24" s="49">
        <v>2240</v>
      </c>
      <c r="S24" s="49">
        <v>0</v>
      </c>
      <c r="T24" s="49">
        <v>0</v>
      </c>
      <c r="U24" s="68">
        <f t="shared" si="0"/>
        <v>2240</v>
      </c>
      <c r="V24" s="42" t="s">
        <v>195</v>
      </c>
      <c r="W24" s="69" t="s">
        <v>466</v>
      </c>
    </row>
    <row r="25" spans="1:23" ht="30" customHeight="1" x14ac:dyDescent="0.3">
      <c r="A25" s="65">
        <v>21</v>
      </c>
      <c r="B25" s="60" t="str">
        <f t="shared" si="1"/>
        <v>APGL0140</v>
      </c>
      <c r="C25" s="50" t="str">
        <f t="shared" si="2"/>
        <v>Chinthalapudi</v>
      </c>
      <c r="D25" s="50" t="str">
        <f t="shared" si="3"/>
        <v>FN25-26-03759</v>
      </c>
      <c r="E25" s="66">
        <v>46107</v>
      </c>
      <c r="F25" s="50" t="str">
        <f t="shared" si="4"/>
        <v>BabuNallamothu</v>
      </c>
      <c r="G25" s="50" t="str">
        <f t="shared" si="5"/>
        <v>SF0064782</v>
      </c>
      <c r="H25" s="50" t="str">
        <f t="shared" si="6"/>
        <v>Branch Manager</v>
      </c>
      <c r="I25" s="49" t="s">
        <v>283</v>
      </c>
      <c r="J25" s="49" t="s">
        <v>411</v>
      </c>
      <c r="K25" s="49" t="s">
        <v>412</v>
      </c>
      <c r="L25" s="11">
        <v>354274063</v>
      </c>
      <c r="M25" s="67" t="s">
        <v>404</v>
      </c>
      <c r="N25" s="49">
        <v>52000</v>
      </c>
      <c r="O25" s="49">
        <v>2780</v>
      </c>
      <c r="P25" s="67" t="s">
        <v>133</v>
      </c>
      <c r="Q25" s="67" t="s">
        <v>451</v>
      </c>
      <c r="R25" s="49">
        <v>2780</v>
      </c>
      <c r="S25" s="49">
        <v>0</v>
      </c>
      <c r="T25" s="49">
        <v>0</v>
      </c>
      <c r="U25" s="68">
        <f t="shared" si="0"/>
        <v>2780</v>
      </c>
      <c r="V25" s="42" t="s">
        <v>195</v>
      </c>
      <c r="W25" s="69" t="s">
        <v>465</v>
      </c>
    </row>
    <row r="26" spans="1:23" ht="30" customHeight="1" x14ac:dyDescent="0.3">
      <c r="A26" s="65">
        <v>22</v>
      </c>
      <c r="B26" s="60" t="str">
        <f t="shared" si="1"/>
        <v>APGL0140</v>
      </c>
      <c r="C26" s="50" t="str">
        <f t="shared" si="2"/>
        <v>Chinthalapudi</v>
      </c>
      <c r="D26" s="50" t="str">
        <f t="shared" si="3"/>
        <v>FN25-26-03759</v>
      </c>
      <c r="E26" s="66">
        <v>46107</v>
      </c>
      <c r="F26" s="50" t="str">
        <f t="shared" si="4"/>
        <v>BabuNallamothu</v>
      </c>
      <c r="G26" s="50" t="str">
        <f t="shared" si="5"/>
        <v>SF0064782</v>
      </c>
      <c r="H26" s="50" t="str">
        <f t="shared" si="6"/>
        <v>Branch Manager</v>
      </c>
      <c r="I26" s="49" t="s">
        <v>283</v>
      </c>
      <c r="J26" s="49" t="s">
        <v>411</v>
      </c>
      <c r="K26" s="49" t="s">
        <v>412</v>
      </c>
      <c r="L26" s="11">
        <v>354274063</v>
      </c>
      <c r="M26" s="67" t="s">
        <v>404</v>
      </c>
      <c r="N26" s="49">
        <v>52000</v>
      </c>
      <c r="O26" s="49">
        <v>2780</v>
      </c>
      <c r="P26" s="67" t="s">
        <v>133</v>
      </c>
      <c r="Q26" s="67">
        <v>45935</v>
      </c>
      <c r="R26" s="49">
        <v>2780</v>
      </c>
      <c r="S26" s="49">
        <v>0</v>
      </c>
      <c r="T26" s="49">
        <v>0</v>
      </c>
      <c r="U26" s="68">
        <f t="shared" si="0"/>
        <v>2780</v>
      </c>
      <c r="V26" s="42" t="s">
        <v>195</v>
      </c>
      <c r="W26" s="69" t="s">
        <v>464</v>
      </c>
    </row>
    <row r="27" spans="1:23" ht="30" customHeight="1" x14ac:dyDescent="0.3">
      <c r="A27" s="65">
        <v>23</v>
      </c>
      <c r="B27" s="60" t="str">
        <f t="shared" si="1"/>
        <v>APGL0140</v>
      </c>
      <c r="C27" s="50" t="str">
        <f t="shared" si="2"/>
        <v>Chinthalapudi</v>
      </c>
      <c r="D27" s="50" t="str">
        <f t="shared" si="3"/>
        <v>FN25-26-03759</v>
      </c>
      <c r="E27" s="66">
        <v>46107</v>
      </c>
      <c r="F27" s="50" t="str">
        <f t="shared" si="4"/>
        <v>BabuNallamothu</v>
      </c>
      <c r="G27" s="50" t="str">
        <f t="shared" si="5"/>
        <v>SF0064782</v>
      </c>
      <c r="H27" s="50" t="str">
        <f t="shared" si="6"/>
        <v>Branch Manager</v>
      </c>
      <c r="I27" s="49" t="s">
        <v>301</v>
      </c>
      <c r="J27" s="49" t="s">
        <v>408</v>
      </c>
      <c r="K27" s="49" t="s">
        <v>410</v>
      </c>
      <c r="L27" s="11">
        <v>357937954</v>
      </c>
      <c r="M27" s="67" t="s">
        <v>327</v>
      </c>
      <c r="N27" s="49">
        <v>40000</v>
      </c>
      <c r="O27" s="49">
        <v>2690</v>
      </c>
      <c r="P27" s="67" t="s">
        <v>133</v>
      </c>
      <c r="Q27" s="67">
        <v>2237233</v>
      </c>
      <c r="R27" s="49">
        <v>2690</v>
      </c>
      <c r="S27" s="49">
        <v>0</v>
      </c>
      <c r="T27" s="49">
        <v>0</v>
      </c>
      <c r="U27" s="68">
        <f t="shared" si="0"/>
        <v>2690</v>
      </c>
      <c r="V27" s="42" t="s">
        <v>195</v>
      </c>
      <c r="W27" s="69" t="s">
        <v>463</v>
      </c>
    </row>
    <row r="28" spans="1:23" ht="30" customHeight="1" x14ac:dyDescent="0.3">
      <c r="A28" s="65">
        <v>24</v>
      </c>
      <c r="B28" s="60" t="str">
        <f t="shared" si="1"/>
        <v>APGL0140</v>
      </c>
      <c r="C28" s="50" t="str">
        <f t="shared" si="2"/>
        <v>Chinthalapudi</v>
      </c>
      <c r="D28" s="50" t="str">
        <f t="shared" si="3"/>
        <v>FN25-26-03759</v>
      </c>
      <c r="E28" s="66">
        <v>46107</v>
      </c>
      <c r="F28" s="50" t="str">
        <f t="shared" si="4"/>
        <v>BabuNallamothu</v>
      </c>
      <c r="G28" s="50" t="str">
        <f t="shared" si="5"/>
        <v>SF0064782</v>
      </c>
      <c r="H28" s="50" t="str">
        <f t="shared" si="6"/>
        <v>Branch Manager</v>
      </c>
      <c r="I28" s="49" t="s">
        <v>299</v>
      </c>
      <c r="J28" s="49" t="s">
        <v>329</v>
      </c>
      <c r="K28" s="49" t="s">
        <v>330</v>
      </c>
      <c r="L28" s="11">
        <v>351683882</v>
      </c>
      <c r="M28" s="67" t="s">
        <v>392</v>
      </c>
      <c r="N28" s="49">
        <v>30000</v>
      </c>
      <c r="O28" s="49">
        <v>2020</v>
      </c>
      <c r="P28" s="67" t="s">
        <v>133</v>
      </c>
      <c r="Q28" s="67">
        <v>45452</v>
      </c>
      <c r="R28" s="49">
        <v>2020</v>
      </c>
      <c r="S28" s="49">
        <v>0</v>
      </c>
      <c r="T28" s="49">
        <v>0</v>
      </c>
      <c r="U28" s="68">
        <f t="shared" si="0"/>
        <v>2020</v>
      </c>
      <c r="V28" s="42" t="s">
        <v>195</v>
      </c>
      <c r="W28" s="69" t="s">
        <v>462</v>
      </c>
    </row>
    <row r="29" spans="1:23" ht="30" customHeight="1" x14ac:dyDescent="0.3">
      <c r="A29" s="65">
        <v>25</v>
      </c>
      <c r="B29" s="60" t="str">
        <f t="shared" si="1"/>
        <v>APGL0140</v>
      </c>
      <c r="C29" s="50" t="str">
        <f t="shared" si="2"/>
        <v>Chinthalapudi</v>
      </c>
      <c r="D29" s="50" t="str">
        <f t="shared" si="3"/>
        <v>FN25-26-03759</v>
      </c>
      <c r="E29" s="66">
        <v>46107</v>
      </c>
      <c r="F29" s="50" t="str">
        <f t="shared" si="4"/>
        <v>BabuNallamothu</v>
      </c>
      <c r="G29" s="50" t="str">
        <f t="shared" si="5"/>
        <v>SF0064782</v>
      </c>
      <c r="H29" s="50" t="str">
        <f t="shared" si="6"/>
        <v>Branch Manager</v>
      </c>
      <c r="I29" s="49" t="s">
        <v>337</v>
      </c>
      <c r="J29" s="49" t="s">
        <v>376</v>
      </c>
      <c r="K29" s="49" t="s">
        <v>377</v>
      </c>
      <c r="L29" s="11">
        <v>351157977</v>
      </c>
      <c r="M29" s="67" t="s">
        <v>374</v>
      </c>
      <c r="N29" s="49">
        <v>44040</v>
      </c>
      <c r="O29" s="49">
        <v>2400</v>
      </c>
      <c r="P29" s="67" t="s">
        <v>133</v>
      </c>
      <c r="Q29" s="67">
        <v>45634</v>
      </c>
      <c r="R29" s="49">
        <v>2400</v>
      </c>
      <c r="S29" s="49">
        <v>0</v>
      </c>
      <c r="T29" s="49">
        <v>0</v>
      </c>
      <c r="U29" s="68">
        <f t="shared" si="0"/>
        <v>2400</v>
      </c>
      <c r="V29" s="42" t="s">
        <v>195</v>
      </c>
      <c r="W29" s="69" t="s">
        <v>461</v>
      </c>
    </row>
    <row r="30" spans="1:23" ht="30" customHeight="1" x14ac:dyDescent="0.3">
      <c r="A30" s="65">
        <v>26</v>
      </c>
      <c r="B30" s="60" t="str">
        <f t="shared" si="1"/>
        <v>APGL0140</v>
      </c>
      <c r="C30" s="50" t="str">
        <f t="shared" si="2"/>
        <v>Chinthalapudi</v>
      </c>
      <c r="D30" s="50" t="str">
        <f t="shared" si="3"/>
        <v>FN25-26-03759</v>
      </c>
      <c r="E30" s="66">
        <v>46107</v>
      </c>
      <c r="F30" s="50" t="str">
        <f t="shared" si="4"/>
        <v>BabuNallamothu</v>
      </c>
      <c r="G30" s="50" t="str">
        <f t="shared" si="5"/>
        <v>SF0064782</v>
      </c>
      <c r="H30" s="50" t="str">
        <f t="shared" si="6"/>
        <v>Branch Manager</v>
      </c>
      <c r="I30" s="49" t="s">
        <v>337</v>
      </c>
      <c r="J30" s="49" t="s">
        <v>376</v>
      </c>
      <c r="K30" s="49" t="s">
        <v>400</v>
      </c>
      <c r="L30" s="11">
        <v>353209478</v>
      </c>
      <c r="M30" s="67" t="s">
        <v>399</v>
      </c>
      <c r="N30" s="49">
        <v>30000</v>
      </c>
      <c r="O30" s="49">
        <v>2020</v>
      </c>
      <c r="P30" s="67" t="s">
        <v>133</v>
      </c>
      <c r="Q30" s="67">
        <v>45632</v>
      </c>
      <c r="R30" s="49">
        <v>2020</v>
      </c>
      <c r="S30" s="49">
        <v>0</v>
      </c>
      <c r="T30" s="49">
        <v>0</v>
      </c>
      <c r="U30" s="68">
        <f t="shared" si="0"/>
        <v>2020</v>
      </c>
      <c r="V30" s="42" t="s">
        <v>195</v>
      </c>
      <c r="W30" s="69" t="s">
        <v>460</v>
      </c>
    </row>
    <row r="31" spans="1:23" ht="30" hidden="1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hidden="1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hidden="1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hidden="1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hidden="1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hidden="1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hidden="1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hidden="1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hidden="1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hidden="1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hidden="1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hidden="1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hidden="1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hidden="1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hidden="1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hidden="1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hidden="1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hidden="1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hidden="1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hidden="1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hidden="1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hidden="1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hidden="1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hidden="1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hidden="1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hidden="1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hidden="1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hidden="1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hidden="1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hidden="1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hidden="1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hidden="1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hidden="1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hidden="1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hidden="1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hidden="1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hidden="1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hidden="1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hidden="1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hidden="1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hidden="1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hidden="1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hidden="1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hidden="1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hidden="1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hidden="1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hidden="1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hidden="1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hidden="1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hidden="1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hidden="1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hidden="1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hidden="1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hidden="1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hidden="1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hidden="1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hidden="1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hidden="1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hidden="1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hidden="1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hidden="1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hidden="1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hidden="1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hidden="1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hidden="1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hidden="1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hidden="1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hidden="1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hidden="1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hidden="1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hidden="1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hidden="1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hidden="1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hidden="1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hidden="1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hidden="1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hidden="1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hidden="1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hidden="1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hidden="1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hidden="1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hidden="1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hidden="1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hidden="1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hidden="1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hidden="1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hidden="1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hidden="1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hidden="1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hidden="1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hidden="1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hidden="1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hidden="1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hidden="1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hidden="1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hidden="1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hidden="1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hidden="1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hidden="1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hidden="1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hidden="1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hidden="1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hidden="1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hidden="1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hidden="1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hidden="1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hidden="1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hidden="1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hidden="1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hidden="1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hidden="1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hidden="1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hidden="1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hidden="1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hidden="1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hidden="1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hidden="1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hidden="1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hidden="1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hidden="1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hidden="1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hidden="1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hidden="1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hidden="1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hidden="1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hidden="1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hidden="1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hidden="1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hidden="1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hidden="1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hidden="1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hidden="1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hidden="1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hidden="1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hidden="1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hidden="1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hidden="1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hidden="1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hidden="1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hidden="1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hidden="1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hidden="1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hidden="1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hidden="1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hidden="1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hidden="1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hidden="1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hidden="1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hidden="1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hidden="1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hidden="1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hidden="1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hidden="1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hidden="1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hidden="1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hidden="1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hidden="1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hidden="1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hidden="1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hidden="1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hidden="1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hidden="1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hidden="1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hidden="1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hidden="1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hidden="1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hidden="1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hidden="1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hidden="1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hidden="1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hidden="1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hidden="1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hidden="1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hidden="1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hidden="1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hidden="1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hidden="1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hidden="1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hidden="1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hidden="1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hidden="1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hidden="1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hidden="1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hidden="1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hidden="1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hidden="1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hidden="1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hidden="1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hidden="1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hidden="1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hidden="1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hidden="1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hidden="1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hidden="1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hidden="1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hidden="1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hidden="1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hidden="1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hidden="1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hidden="1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hidden="1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hidden="1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hidden="1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hidden="1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hidden="1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hidden="1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hidden="1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hidden="1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hidden="1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hidden="1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hidden="1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hidden="1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hidden="1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hidden="1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hidden="1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hidden="1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hidden="1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hidden="1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hidden="1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hidden="1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hidden="1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hidden="1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hidden="1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hidden="1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hidden="1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hidden="1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hidden="1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hidden="1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hidden="1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hidden="1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hidden="1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hidden="1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hidden="1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hidden="1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hidden="1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hidden="1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hidden="1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hidden="1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hidden="1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hidden="1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hidden="1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hidden="1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hidden="1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hidden="1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hidden="1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hidden="1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hidden="1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hidden="1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hidden="1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hidden="1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hidden="1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hidden="1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hidden="1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hidden="1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hidden="1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hidden="1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hidden="1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hidden="1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hidden="1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hidden="1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hidden="1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hidden="1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hidden="1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hidden="1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hidden="1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hidden="1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hidden="1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hidden="1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hidden="1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hidden="1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hidden="1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hidden="1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hidden="1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hidden="1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hidden="1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hidden="1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hidden="1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hidden="1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hidden="1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hidden="1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hidden="1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hidden="1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hidden="1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hidden="1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hidden="1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hidden="1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hidden="1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hidden="1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hidden="1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hidden="1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hidden="1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hidden="1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hidden="1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hidden="1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hidden="1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hidden="1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hidden="1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hidden="1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hidden="1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hidden="1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hidden="1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hidden="1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hidden="1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hidden="1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hidden="1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hidden="1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hidden="1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hidden="1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hidden="1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hidden="1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hidden="1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hidden="1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hidden="1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hidden="1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hidden="1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hidden="1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hidden="1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hidden="1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hidden="1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hidden="1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hidden="1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hidden="1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hidden="1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hidden="1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hidden="1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hidden="1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hidden="1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hidden="1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hidden="1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hidden="1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hidden="1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hidden="1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hidden="1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hidden="1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hidden="1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hidden="1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hidden="1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hidden="1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hidden="1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hidden="1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hidden="1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hidden="1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hidden="1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hidden="1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hidden="1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hidden="1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hidden="1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hidden="1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hidden="1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hidden="1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hidden="1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hidden="1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hidden="1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hidden="1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hidden="1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hidden="1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hidden="1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hidden="1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hidden="1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hidden="1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hidden="1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hidden="1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hidden="1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hidden="1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hidden="1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hidden="1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hidden="1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hidden="1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hidden="1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hidden="1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hidden="1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hidden="1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hidden="1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hidden="1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hidden="1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hidden="1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hidden="1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hidden="1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hidden="1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hidden="1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hidden="1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hidden="1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hidden="1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hidden="1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hidden="1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hidden="1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hidden="1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hidden="1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hidden="1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hidden="1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hidden="1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hidden="1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hidden="1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hidden="1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hidden="1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hidden="1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hidden="1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hidden="1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hidden="1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hidden="1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hidden="1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hidden="1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hidden="1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hidden="1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hidden="1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hidden="1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hidden="1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hidden="1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hidden="1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hidden="1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hidden="1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hidden="1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hidden="1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hidden="1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hidden="1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hidden="1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hidden="1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hidden="1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hidden="1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hidden="1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hidden="1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hidden="1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hidden="1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hidden="1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hidden="1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hidden="1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hidden="1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hidden="1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hidden="1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hidden="1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hidden="1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hidden="1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hidden="1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hidden="1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hidden="1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hidden="1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hidden="1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hidden="1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hidden="1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hidden="1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hidden="1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hidden="1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hidden="1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hidden="1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hidden="1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hidden="1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hidden="1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hidden="1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hidden="1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hidden="1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hidden="1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hidden="1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hidden="1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hidden="1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hidden="1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hidden="1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hidden="1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hidden="1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hidden="1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hidden="1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hidden="1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hidden="1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hidden="1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hidden="1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hidden="1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hidden="1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hidden="1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hidden="1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hidden="1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hidden="1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hidden="1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hidden="1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hidden="1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hidden="1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hidden="1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hidden="1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hidden="1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hidden="1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hidden="1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hidden="1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hidden="1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hidden="1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hidden="1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hidden="1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hidden="1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hidden="1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hidden="1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hidden="1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hidden="1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hidden="1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hidden="1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hidden="1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hidden="1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hidden="1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hidden="1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hidden="1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hidden="1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hidden="1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hidden="1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hidden="1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hidden="1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hidden="1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hidden="1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hidden="1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hidden="1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hidden="1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hidden="1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hidden="1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hidden="1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hidden="1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hidden="1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hidden="1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hidden="1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hidden="1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hidden="1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hidden="1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hidden="1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hidden="1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hidden="1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hidden="1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hidden="1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hidden="1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hidden="1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hidden="1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hidden="1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hidden="1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hidden="1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hidden="1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hidden="1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hidden="1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hidden="1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hidden="1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hidden="1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hidden="1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hidden="1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hidden="1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hidden="1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hidden="1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hidden="1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hidden="1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hidden="1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hidden="1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hidden="1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hidden="1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hidden="1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hidden="1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hidden="1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hidden="1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hidden="1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hidden="1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hidden="1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hidden="1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hidden="1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hidden="1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hidden="1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hidden="1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hidden="1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hidden="1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hidden="1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hidden="1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hidden="1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hidden="1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hidden="1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hidden="1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hidden="1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hidden="1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hidden="1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hidden="1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hidden="1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hidden="1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hidden="1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hidden="1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hidden="1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hidden="1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hidden="1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hidden="1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hidden="1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hidden="1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hidden="1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hidden="1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hidden="1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hidden="1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hidden="1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hidden="1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hidden="1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hidden="1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hidden="1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hidden="1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hidden="1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hidden="1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hidden="1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hidden="1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hidden="1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hidden="1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hidden="1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hidden="1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hidden="1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hidden="1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hidden="1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hidden="1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hidden="1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hidden="1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hidden="1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hidden="1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hidden="1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hidden="1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hidden="1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hidden="1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hidden="1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hidden="1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hidden="1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hidden="1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hidden="1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hidden="1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hidden="1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hidden="1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hidden="1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hidden="1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hidden="1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hidden="1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hidden="1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hidden="1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hidden="1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hidden="1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hidden="1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hidden="1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hidden="1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hidden="1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hidden="1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hidden="1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hidden="1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hidden="1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hidden="1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hidden="1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hidden="1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hidden="1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hidden="1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hidden="1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hidden="1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hidden="1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hidden="1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hidden="1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hidden="1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hidden="1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hidden="1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hidden="1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hidden="1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hidden="1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hidden="1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hidden="1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hidden="1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hidden="1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hidden="1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hidden="1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hidden="1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hidden="1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hidden="1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hidden="1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hidden="1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hidden="1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hidden="1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hidden="1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hidden="1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hidden="1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hidden="1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hidden="1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hidden="1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hidden="1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hidden="1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hidden="1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hidden="1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hidden="1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hidden="1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hidden="1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hidden="1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hidden="1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hidden="1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hidden="1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hidden="1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hidden="1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hidden="1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hidden="1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hidden="1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hidden="1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hidden="1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hidden="1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hidden="1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hidden="1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hidden="1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hidden="1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hidden="1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hidden="1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hidden="1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hidden="1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hidden="1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hidden="1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hidden="1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hidden="1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hidden="1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hidden="1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hidden="1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hidden="1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hidden="1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hidden="1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hidden="1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hidden="1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hidden="1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hidden="1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hidden="1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hidden="1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hidden="1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hidden="1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hidden="1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hidden="1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hidden="1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hidden="1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hidden="1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hidden="1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hidden="1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hidden="1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hidden="1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hidden="1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hidden="1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hidden="1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hidden="1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hidden="1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hidden="1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hidden="1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hidden="1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hidden="1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hidden="1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hidden="1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hidden="1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hidden="1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hidden="1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hidden="1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hidden="1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hidden="1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hidden="1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hidden="1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hidden="1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hidden="1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hidden="1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hidden="1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hidden="1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hidden="1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hidden="1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hidden="1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hidden="1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hidden="1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hidden="1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hidden="1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hidden="1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hidden="1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hidden="1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hidden="1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hidden="1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hidden="1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hidden="1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hidden="1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hidden="1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hidden="1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hidden="1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hidden="1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hidden="1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hidden="1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hidden="1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hidden="1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hidden="1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hidden="1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hidden="1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hidden="1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hidden="1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hidden="1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hidden="1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hidden="1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hidden="1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hidden="1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hidden="1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hidden="1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hidden="1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hidden="1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hidden="1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hidden="1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hidden="1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hidden="1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hidden="1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hidden="1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hidden="1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hidden="1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hidden="1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hidden="1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hidden="1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hidden="1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hidden="1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hidden="1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hidden="1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hidden="1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hidden="1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hidden="1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hidden="1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hidden="1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hidden="1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hidden="1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hidden="1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hidden="1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hidden="1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hidden="1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hidden="1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hidden="1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hidden="1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hidden="1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hidden="1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hidden="1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hidden="1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hidden="1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hidden="1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hidden="1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hidden="1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hidden="1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hidden="1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hidden="1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hidden="1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hidden="1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hidden="1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hidden="1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hidden="1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hidden="1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hidden="1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hidden="1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hidden="1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hidden="1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hidden="1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hidden="1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hidden="1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hidden="1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hidden="1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hidden="1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hidden="1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hidden="1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hidden="1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hidden="1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hidden="1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hidden="1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hidden="1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hidden="1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hidden="1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hidden="1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hidden="1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hidden="1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hidden="1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hidden="1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hidden="1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hidden="1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hidden="1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hidden="1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hidden="1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hidden="1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hidden="1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hidden="1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hidden="1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hidden="1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hidden="1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hidden="1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hidden="1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hidden="1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hidden="1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hidden="1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hidden="1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hidden="1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hidden="1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hidden="1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hidden="1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hidden="1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hidden="1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hidden="1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hidden="1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hidden="1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hidden="1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hidden="1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hidden="1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hidden="1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hidden="1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hidden="1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hidden="1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hidden="1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hidden="1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hidden="1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hidden="1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hidden="1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hidden="1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hidden="1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hidden="1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hidden="1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hidden="1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hidden="1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hidden="1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hidden="1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hidden="1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hidden="1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hidden="1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hidden="1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hidden="1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hidden="1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hidden="1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hidden="1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hidden="1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hidden="1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hidden="1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hidden="1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hidden="1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hidden="1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hidden="1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hidden="1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hidden="1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hidden="1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hidden="1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hidden="1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hidden="1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hidden="1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hidden="1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hidden="1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hidden="1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hidden="1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hidden="1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hidden="1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hidden="1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hidden="1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hidden="1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hidden="1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hidden="1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hidden="1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hidden="1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hidden="1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hidden="1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hidden="1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hidden="1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hidden="1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hidden="1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hidden="1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hidden="1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hidden="1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hidden="1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hidden="1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hidden="1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hidden="1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hidden="1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hidden="1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hidden="1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hidden="1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hidden="1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hidden="1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hidden="1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hidden="1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hidden="1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hidden="1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hidden="1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hidden="1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hidden="1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hidden="1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hidden="1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hidden="1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hidden="1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hidden="1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hidden="1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hidden="1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hidden="1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hidden="1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hidden="1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hidden="1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hidden="1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hidden="1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hidden="1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1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>
    <filterColumn colId="21">
      <customFilters>
        <customFilter operator="notEqual" val=" "/>
      </customFilters>
    </filterColumn>
  </autoFilter>
  <phoneticPr fontId="14" type="noConversion"/>
  <conditionalFormatting sqref="L5:L1003">
    <cfRule type="duplicateValues" dxfId="0" priority="4" stopIfTrue="1"/>
  </conditionalFormatting>
  <dataValidations disablePrompts="1"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N1" zoomScale="90" zoomScaleNormal="90" workbookViewId="0">
      <pane ySplit="4" topLeftCell="A6" activePane="bottomLeft" state="frozen"/>
      <selection pane="bottomLeft" activeCell="BP11" sqref="BP11"/>
    </sheetView>
  </sheetViews>
  <sheetFormatPr defaultColWidth="0" defaultRowHeight="14.5" zeroHeight="1" x14ac:dyDescent="0.35"/>
  <cols>
    <col min="1" max="1" width="8.54296875" style="115" customWidth="1"/>
    <col min="2" max="2" width="8.81640625" style="115" customWidth="1"/>
    <col min="3" max="3" width="17.81640625" style="115" customWidth="1"/>
    <col min="4" max="4" width="14.1796875" style="115" customWidth="1"/>
    <col min="5" max="7" width="8.81640625" style="115" customWidth="1"/>
    <col min="8" max="8" width="14.6328125" style="115" customWidth="1"/>
    <col min="9" max="9" width="8.81640625" style="115" customWidth="1"/>
    <col min="10" max="10" width="17.1796875" style="115" customWidth="1"/>
    <col min="11" max="12" width="8.81640625" style="115" customWidth="1"/>
    <col min="13" max="13" width="21.36328125" style="115" customWidth="1"/>
    <col min="14" max="17" width="8.81640625" style="115" customWidth="1"/>
    <col min="18" max="18" width="20.453125" style="115" customWidth="1"/>
    <col min="19" max="19" width="16.81640625" style="115" customWidth="1"/>
    <col min="20" max="20" width="16.453125" style="115" customWidth="1"/>
    <col min="21" max="23" width="8.81640625" style="115" customWidth="1"/>
    <col min="24" max="24" width="18.81640625" style="115" customWidth="1"/>
    <col min="25" max="25" width="17" style="115" customWidth="1"/>
    <col min="26" max="26" width="16.08984375" style="115" customWidth="1"/>
    <col min="27" max="27" width="14.453125" style="115" customWidth="1"/>
    <col min="28" max="32" width="8.81640625" style="115" customWidth="1"/>
    <col min="33" max="33" width="16.1796875" style="115" customWidth="1"/>
    <col min="34" max="34" width="8.81640625" style="115" customWidth="1"/>
    <col min="35" max="35" width="16.1796875" style="115" customWidth="1"/>
    <col min="36" max="37" width="8.81640625" style="115" customWidth="1"/>
    <col min="38" max="38" width="16.6328125" style="115" customWidth="1"/>
    <col min="39" max="50" width="8.81640625" style="115" customWidth="1"/>
    <col min="51" max="51" width="13.08984375" style="115" customWidth="1"/>
    <col min="52" max="52" width="10.453125" style="115" customWidth="1"/>
    <col min="53" max="53" width="12.6328125" style="115" customWidth="1"/>
    <col min="54" max="54" width="13.81640625" style="115" customWidth="1"/>
    <col min="55" max="55" width="8.81640625" style="115" customWidth="1"/>
    <col min="56" max="56" width="15.81640625" style="115" customWidth="1"/>
    <col min="57" max="57" width="14.6328125" style="115" customWidth="1"/>
    <col min="58" max="58" width="17.08984375" style="115" customWidth="1"/>
    <col min="59" max="59" width="18.1796875" style="115" customWidth="1"/>
    <col min="60" max="60" width="24.1796875" style="115" customWidth="1"/>
    <col min="61" max="61" width="19.453125" style="115" customWidth="1"/>
    <col min="62" max="62" width="24.1796875" style="115" customWidth="1"/>
    <col min="63" max="63" width="23.54296875" style="116" customWidth="1"/>
    <col min="64" max="64" width="21.453125" style="116" bestFit="1" customWidth="1"/>
    <col min="65" max="65" width="23" style="117" bestFit="1" customWidth="1"/>
    <col min="66" max="66" width="27.453125" style="118" customWidth="1"/>
    <col min="67" max="67" width="18.54296875" style="119" customWidth="1"/>
    <col min="68" max="68" width="12.1796875" style="115" customWidth="1"/>
    <col min="69" max="69" width="27" style="120" customWidth="1"/>
    <col min="70" max="70" width="78.81640625" style="115" customWidth="1"/>
    <col min="71" max="71" width="8.81640625" style="115" customWidth="1"/>
    <col min="72" max="16384" width="8.81640625" style="115" hidden="1"/>
  </cols>
  <sheetData>
    <row r="1" spans="1:70" x14ac:dyDescent="0.35">
      <c r="A1" s="104" t="s">
        <v>208</v>
      </c>
      <c r="B1" s="139">
        <v>46107</v>
      </c>
      <c r="C1" s="123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2"/>
      <c r="BM1" s="103"/>
      <c r="BN1" s="101"/>
      <c r="BO1" s="101"/>
      <c r="BP1" s="101"/>
      <c r="BQ1" s="101"/>
      <c r="BR1" s="101"/>
    </row>
    <row r="2" spans="1:70" x14ac:dyDescent="0.35">
      <c r="A2" s="104" t="s">
        <v>206</v>
      </c>
      <c r="B2" s="139">
        <v>46107</v>
      </c>
      <c r="C2" s="123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2"/>
      <c r="BM2" s="103"/>
      <c r="BN2" s="101"/>
      <c r="BO2" s="101"/>
      <c r="BP2" s="101"/>
      <c r="BQ2" s="101"/>
      <c r="BR2" s="101"/>
    </row>
    <row r="3" spans="1:70" x14ac:dyDescent="0.35">
      <c r="A3" s="104" t="s">
        <v>207</v>
      </c>
      <c r="B3" s="123"/>
      <c r="C3" s="123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14" t="s">
        <v>233</v>
      </c>
      <c r="BH3" s="114" t="s">
        <v>235</v>
      </c>
      <c r="BI3" s="101"/>
      <c r="BJ3" s="101"/>
      <c r="BK3" s="101"/>
      <c r="BL3" s="102"/>
      <c r="BM3" s="103"/>
      <c r="BN3" s="101"/>
      <c r="BO3" s="101"/>
      <c r="BP3" s="101"/>
      <c r="BQ3" s="114" t="s">
        <v>233</v>
      </c>
      <c r="BR3" s="114" t="s">
        <v>235</v>
      </c>
    </row>
    <row r="4" spans="1:70" ht="39" x14ac:dyDescent="0.35">
      <c r="A4" s="108" t="s">
        <v>220</v>
      </c>
      <c r="B4" s="108" t="s">
        <v>5</v>
      </c>
      <c r="C4" s="108" t="s">
        <v>4</v>
      </c>
      <c r="D4" s="108" t="s">
        <v>66</v>
      </c>
      <c r="E4" s="108" t="s">
        <v>65</v>
      </c>
      <c r="F4" s="108" t="s">
        <v>20</v>
      </c>
      <c r="G4" s="108" t="s">
        <v>1</v>
      </c>
      <c r="H4" s="108" t="s">
        <v>221</v>
      </c>
      <c r="I4" s="108" t="s">
        <v>21</v>
      </c>
      <c r="J4" s="108" t="s">
        <v>222</v>
      </c>
      <c r="K4" s="108" t="s">
        <v>22</v>
      </c>
      <c r="L4" s="108" t="s">
        <v>23</v>
      </c>
      <c r="M4" s="108" t="s">
        <v>24</v>
      </c>
      <c r="N4" s="108" t="s">
        <v>25</v>
      </c>
      <c r="O4" s="108" t="s">
        <v>10</v>
      </c>
      <c r="P4" s="108" t="s">
        <v>26</v>
      </c>
      <c r="Q4" s="108" t="s">
        <v>27</v>
      </c>
      <c r="R4" s="108" t="s">
        <v>28</v>
      </c>
      <c r="S4" s="108" t="s">
        <v>223</v>
      </c>
      <c r="T4" s="108" t="s">
        <v>224</v>
      </c>
      <c r="U4" s="108" t="s">
        <v>29</v>
      </c>
      <c r="V4" s="108" t="s">
        <v>30</v>
      </c>
      <c r="W4" s="108" t="s">
        <v>31</v>
      </c>
      <c r="X4" s="108" t="s">
        <v>32</v>
      </c>
      <c r="Y4" s="108" t="s">
        <v>33</v>
      </c>
      <c r="Z4" s="108" t="s">
        <v>34</v>
      </c>
      <c r="AA4" s="108" t="s">
        <v>35</v>
      </c>
      <c r="AB4" s="108" t="s">
        <v>36</v>
      </c>
      <c r="AC4" s="108" t="s">
        <v>37</v>
      </c>
      <c r="AD4" s="108" t="s">
        <v>38</v>
      </c>
      <c r="AE4" s="108" t="s">
        <v>39</v>
      </c>
      <c r="AF4" s="108" t="s">
        <v>225</v>
      </c>
      <c r="AG4" s="108" t="s">
        <v>226</v>
      </c>
      <c r="AH4" s="108" t="s">
        <v>227</v>
      </c>
      <c r="AI4" s="108" t="s">
        <v>40</v>
      </c>
      <c r="AJ4" s="108" t="s">
        <v>41</v>
      </c>
      <c r="AK4" s="108" t="s">
        <v>42</v>
      </c>
      <c r="AL4" s="108" t="s">
        <v>43</v>
      </c>
      <c r="AM4" s="108" t="s">
        <v>228</v>
      </c>
      <c r="AN4" s="108" t="s">
        <v>44</v>
      </c>
      <c r="AO4" s="108" t="s">
        <v>45</v>
      </c>
      <c r="AP4" s="108" t="s">
        <v>229</v>
      </c>
      <c r="AQ4" s="108" t="s">
        <v>230</v>
      </c>
      <c r="AR4" s="108" t="s">
        <v>46</v>
      </c>
      <c r="AS4" s="108" t="s">
        <v>47</v>
      </c>
      <c r="AT4" s="108" t="s">
        <v>48</v>
      </c>
      <c r="AU4" s="108" t="s">
        <v>49</v>
      </c>
      <c r="AV4" s="108" t="s">
        <v>231</v>
      </c>
      <c r="AW4" s="108" t="s">
        <v>50</v>
      </c>
      <c r="AX4" s="108" t="s">
        <v>51</v>
      </c>
      <c r="AY4" s="108" t="s">
        <v>52</v>
      </c>
      <c r="AZ4" s="108" t="s">
        <v>53</v>
      </c>
      <c r="BA4" s="108" t="s">
        <v>54</v>
      </c>
      <c r="BB4" s="108" t="s">
        <v>55</v>
      </c>
      <c r="BC4" s="108" t="s">
        <v>56</v>
      </c>
      <c r="BD4" s="108" t="s">
        <v>57</v>
      </c>
      <c r="BE4" s="109" t="s">
        <v>58</v>
      </c>
      <c r="BF4" s="108" t="s">
        <v>232</v>
      </c>
      <c r="BG4" s="55" t="s">
        <v>130</v>
      </c>
      <c r="BH4" s="12" t="s">
        <v>243</v>
      </c>
      <c r="BI4" s="12" t="s">
        <v>244</v>
      </c>
      <c r="BJ4" s="12" t="s">
        <v>245</v>
      </c>
      <c r="BK4" s="12" t="s">
        <v>108</v>
      </c>
      <c r="BL4" s="93" t="s">
        <v>191</v>
      </c>
      <c r="BM4" s="12" t="s">
        <v>63</v>
      </c>
      <c r="BN4" s="12" t="s">
        <v>96</v>
      </c>
      <c r="BO4" s="12" t="s">
        <v>62</v>
      </c>
      <c r="BP4" s="12" t="s">
        <v>190</v>
      </c>
      <c r="BQ4" s="12" t="s">
        <v>93</v>
      </c>
      <c r="BR4" s="12" t="s">
        <v>189</v>
      </c>
    </row>
    <row r="5" spans="1:70" ht="30" hidden="1" customHeight="1" x14ac:dyDescent="0.35">
      <c r="A5" s="125">
        <v>1</v>
      </c>
      <c r="B5" s="125" t="s">
        <v>249</v>
      </c>
      <c r="C5" s="125" t="s">
        <v>250</v>
      </c>
      <c r="D5" s="125" t="s">
        <v>251</v>
      </c>
      <c r="E5" s="125" t="s">
        <v>252</v>
      </c>
      <c r="F5" s="125" t="s">
        <v>252</v>
      </c>
      <c r="G5" s="125" t="s">
        <v>253</v>
      </c>
      <c r="H5" s="125" t="s">
        <v>254</v>
      </c>
      <c r="I5" s="125">
        <v>9552</v>
      </c>
      <c r="J5" s="125" t="s">
        <v>255</v>
      </c>
      <c r="K5" s="125">
        <v>9552</v>
      </c>
      <c r="L5" s="125" t="s">
        <v>256</v>
      </c>
      <c r="M5" s="125" t="s">
        <v>257</v>
      </c>
      <c r="N5" s="125">
        <v>15404</v>
      </c>
      <c r="O5" s="125" t="s">
        <v>258</v>
      </c>
      <c r="P5" s="125">
        <v>393693</v>
      </c>
      <c r="Q5" s="125" t="s">
        <v>259</v>
      </c>
      <c r="R5" s="125" t="s">
        <v>260</v>
      </c>
      <c r="S5" s="125" t="s">
        <v>261</v>
      </c>
      <c r="T5" s="125" t="s">
        <v>261</v>
      </c>
      <c r="U5" s="125" t="s">
        <v>262</v>
      </c>
      <c r="V5" s="125"/>
      <c r="W5" s="125">
        <v>0</v>
      </c>
      <c r="X5" s="125" t="s">
        <v>263</v>
      </c>
      <c r="Y5" s="125">
        <v>3340328</v>
      </c>
      <c r="Z5" s="125" t="s">
        <v>264</v>
      </c>
      <c r="AA5" s="125" t="s">
        <v>265</v>
      </c>
      <c r="AB5" s="126">
        <v>20944</v>
      </c>
      <c r="AC5" s="125" t="s">
        <v>266</v>
      </c>
      <c r="AD5" s="125">
        <v>24</v>
      </c>
      <c r="AE5" s="125" t="s">
        <v>267</v>
      </c>
      <c r="AF5" s="125" t="s">
        <v>268</v>
      </c>
      <c r="AG5" s="125" t="s">
        <v>269</v>
      </c>
      <c r="AH5" s="125" t="s">
        <v>270</v>
      </c>
      <c r="AI5" s="125" t="s">
        <v>265</v>
      </c>
      <c r="AJ5" s="126">
        <v>983</v>
      </c>
      <c r="AK5" s="126">
        <v>1100</v>
      </c>
      <c r="AL5" s="125" t="s">
        <v>271</v>
      </c>
      <c r="AM5" s="126">
        <v>3334.33</v>
      </c>
      <c r="AN5" s="126">
        <v>2165.67</v>
      </c>
      <c r="AO5" s="126">
        <v>5500</v>
      </c>
      <c r="AP5" s="126">
        <v>17609.669999999998</v>
      </c>
      <c r="AQ5" s="126">
        <v>3173.33</v>
      </c>
      <c r="AR5" s="126">
        <v>20783</v>
      </c>
      <c r="AS5" s="126">
        <v>17609.669999999998</v>
      </c>
      <c r="AT5" s="126">
        <v>3173.33</v>
      </c>
      <c r="AU5" s="126">
        <v>20783</v>
      </c>
      <c r="AV5" s="125">
        <v>51</v>
      </c>
      <c r="AW5" s="94"/>
      <c r="AX5" s="94"/>
      <c r="AY5" s="124"/>
      <c r="AZ5" s="94"/>
      <c r="BA5" s="94"/>
      <c r="BB5" s="125" t="s">
        <v>422</v>
      </c>
      <c r="BC5" s="94"/>
      <c r="BD5" s="125"/>
      <c r="BE5" s="126">
        <v>0</v>
      </c>
      <c r="BF5" s="125" t="s">
        <v>261</v>
      </c>
      <c r="BG5" s="125" t="s">
        <v>139</v>
      </c>
      <c r="BH5" s="96"/>
      <c r="BI5" s="122" t="s">
        <v>105</v>
      </c>
      <c r="BJ5" s="96">
        <v>46098</v>
      </c>
      <c r="BK5" s="136" t="s">
        <v>239</v>
      </c>
      <c r="BL5" s="94" t="s">
        <v>110</v>
      </c>
      <c r="BM5" s="97" t="s">
        <v>125</v>
      </c>
      <c r="BN5" s="136" t="s">
        <v>239</v>
      </c>
      <c r="BO5" s="94" t="s">
        <v>239</v>
      </c>
      <c r="BP5" s="121"/>
      <c r="BQ5" s="94" t="s">
        <v>239</v>
      </c>
      <c r="BR5" s="94" t="s">
        <v>239</v>
      </c>
    </row>
    <row r="6" spans="1:70" ht="30" customHeight="1" x14ac:dyDescent="0.35">
      <c r="A6" s="125">
        <v>746</v>
      </c>
      <c r="B6" s="125" t="s">
        <v>249</v>
      </c>
      <c r="C6" s="125" t="s">
        <v>250</v>
      </c>
      <c r="D6" s="125" t="s">
        <v>251</v>
      </c>
      <c r="E6" s="125" t="s">
        <v>252</v>
      </c>
      <c r="F6" s="125" t="s">
        <v>252</v>
      </c>
      <c r="G6" s="125" t="s">
        <v>253</v>
      </c>
      <c r="H6" s="125" t="s">
        <v>254</v>
      </c>
      <c r="I6" s="125">
        <v>9552</v>
      </c>
      <c r="J6" s="125" t="s">
        <v>255</v>
      </c>
      <c r="K6" s="125">
        <v>9552</v>
      </c>
      <c r="L6" s="125" t="s">
        <v>277</v>
      </c>
      <c r="M6" s="125" t="s">
        <v>278</v>
      </c>
      <c r="N6" s="125">
        <v>15352</v>
      </c>
      <c r="O6" s="125" t="s">
        <v>305</v>
      </c>
      <c r="P6" s="125">
        <v>22587</v>
      </c>
      <c r="Q6" s="125" t="s">
        <v>309</v>
      </c>
      <c r="R6" s="125" t="s">
        <v>319</v>
      </c>
      <c r="S6" s="125" t="s">
        <v>325</v>
      </c>
      <c r="T6" s="125" t="s">
        <v>325</v>
      </c>
      <c r="U6" s="125" t="s">
        <v>281</v>
      </c>
      <c r="V6" s="125" t="s">
        <v>273</v>
      </c>
      <c r="W6" s="125">
        <v>541</v>
      </c>
      <c r="X6" s="125" t="s">
        <v>263</v>
      </c>
      <c r="Y6" s="125">
        <v>347877666</v>
      </c>
      <c r="Z6" s="125" t="s">
        <v>326</v>
      </c>
      <c r="AA6" s="125" t="s">
        <v>308</v>
      </c>
      <c r="AB6" s="126">
        <v>65959</v>
      </c>
      <c r="AC6" s="125" t="s">
        <v>288</v>
      </c>
      <c r="AD6" s="125">
        <v>24</v>
      </c>
      <c r="AE6" s="125" t="s">
        <v>279</v>
      </c>
      <c r="AF6" s="125" t="s">
        <v>297</v>
      </c>
      <c r="AG6" s="125" t="s">
        <v>310</v>
      </c>
      <c r="AH6" s="125" t="s">
        <v>272</v>
      </c>
      <c r="AI6" s="125" t="s">
        <v>312</v>
      </c>
      <c r="AJ6" s="126">
        <v>3897</v>
      </c>
      <c r="AK6" s="126">
        <v>3500</v>
      </c>
      <c r="AL6" s="125" t="s">
        <v>327</v>
      </c>
      <c r="AM6" s="126">
        <v>59167.360000000001</v>
      </c>
      <c r="AN6" s="126">
        <v>18232.64</v>
      </c>
      <c r="AO6" s="126">
        <v>77400</v>
      </c>
      <c r="AP6" s="126">
        <v>6791.64</v>
      </c>
      <c r="AQ6" s="126">
        <v>205.36</v>
      </c>
      <c r="AR6" s="126">
        <v>6997</v>
      </c>
      <c r="AS6" s="126">
        <v>6791.64</v>
      </c>
      <c r="AT6" s="126">
        <v>205.36</v>
      </c>
      <c r="AU6" s="126">
        <v>6997</v>
      </c>
      <c r="AV6" s="125">
        <v>42</v>
      </c>
      <c r="AW6" s="122"/>
      <c r="AX6" s="122"/>
      <c r="AY6" s="122"/>
      <c r="AZ6" s="122"/>
      <c r="BA6" s="122"/>
      <c r="BB6" s="125" t="s">
        <v>422</v>
      </c>
      <c r="BC6" s="122"/>
      <c r="BD6" s="125"/>
      <c r="BE6" s="126">
        <v>0</v>
      </c>
      <c r="BF6" s="125" t="s">
        <v>325</v>
      </c>
      <c r="BG6" s="125" t="s">
        <v>423</v>
      </c>
      <c r="BH6" s="122" t="s">
        <v>452</v>
      </c>
      <c r="BI6" s="122" t="s">
        <v>105</v>
      </c>
      <c r="BJ6" s="135">
        <v>46098</v>
      </c>
      <c r="BK6" s="136" t="s">
        <v>239</v>
      </c>
      <c r="BL6" s="94" t="s">
        <v>109</v>
      </c>
      <c r="BM6" s="97" t="s">
        <v>114</v>
      </c>
      <c r="BN6" s="98" t="s">
        <v>193</v>
      </c>
      <c r="BO6" s="122" t="s">
        <v>237</v>
      </c>
      <c r="BP6" s="122">
        <v>3500</v>
      </c>
      <c r="BQ6" s="42" t="s">
        <v>195</v>
      </c>
      <c r="BR6" s="69" t="s">
        <v>445</v>
      </c>
    </row>
    <row r="7" spans="1:70" ht="30" customHeight="1" x14ac:dyDescent="0.35">
      <c r="A7" s="125">
        <v>1519</v>
      </c>
      <c r="B7" s="125" t="s">
        <v>249</v>
      </c>
      <c r="C7" s="125" t="s">
        <v>250</v>
      </c>
      <c r="D7" s="125" t="s">
        <v>251</v>
      </c>
      <c r="E7" s="125" t="s">
        <v>252</v>
      </c>
      <c r="F7" s="125" t="s">
        <v>252</v>
      </c>
      <c r="G7" s="125" t="s">
        <v>253</v>
      </c>
      <c r="H7" s="125" t="s">
        <v>254</v>
      </c>
      <c r="I7" s="125">
        <v>9630</v>
      </c>
      <c r="J7" s="125" t="s">
        <v>306</v>
      </c>
      <c r="K7" s="125">
        <v>9630</v>
      </c>
      <c r="L7" s="125" t="s">
        <v>256</v>
      </c>
      <c r="M7" s="125" t="s">
        <v>257</v>
      </c>
      <c r="N7" s="125">
        <v>15368</v>
      </c>
      <c r="O7" s="125" t="s">
        <v>307</v>
      </c>
      <c r="P7" s="125">
        <v>22575</v>
      </c>
      <c r="Q7" s="125" t="s">
        <v>317</v>
      </c>
      <c r="R7" s="125" t="s">
        <v>319</v>
      </c>
      <c r="S7" s="125" t="s">
        <v>364</v>
      </c>
      <c r="T7" s="125" t="s">
        <v>364</v>
      </c>
      <c r="U7" s="125" t="s">
        <v>281</v>
      </c>
      <c r="V7" s="125" t="s">
        <v>273</v>
      </c>
      <c r="W7" s="125">
        <v>541</v>
      </c>
      <c r="X7" s="125" t="s">
        <v>333</v>
      </c>
      <c r="Y7" s="125">
        <v>350881967</v>
      </c>
      <c r="Z7" s="125" t="s">
        <v>365</v>
      </c>
      <c r="AA7" s="125" t="s">
        <v>348</v>
      </c>
      <c r="AB7" s="126">
        <v>83704</v>
      </c>
      <c r="AC7" s="125" t="s">
        <v>284</v>
      </c>
      <c r="AD7" s="125">
        <v>24</v>
      </c>
      <c r="AE7" s="125" t="s">
        <v>291</v>
      </c>
      <c r="AF7" s="125" t="s">
        <v>302</v>
      </c>
      <c r="AG7" s="125" t="s">
        <v>318</v>
      </c>
      <c r="AH7" s="125" t="s">
        <v>280</v>
      </c>
      <c r="AI7" s="125" t="s">
        <v>361</v>
      </c>
      <c r="AJ7" s="126">
        <v>5480</v>
      </c>
      <c r="AK7" s="126">
        <v>4500</v>
      </c>
      <c r="AL7" s="125" t="s">
        <v>366</v>
      </c>
      <c r="AM7" s="126">
        <v>70740.399999999994</v>
      </c>
      <c r="AN7" s="126">
        <v>24739.599999999999</v>
      </c>
      <c r="AO7" s="126">
        <v>95480</v>
      </c>
      <c r="AP7" s="126">
        <v>12963.6</v>
      </c>
      <c r="AQ7" s="126">
        <v>536.4</v>
      </c>
      <c r="AR7" s="126">
        <v>13500</v>
      </c>
      <c r="AS7" s="126">
        <v>12963.6</v>
      </c>
      <c r="AT7" s="126">
        <v>536.4</v>
      </c>
      <c r="AU7" s="126">
        <v>13500</v>
      </c>
      <c r="AV7" s="125">
        <v>34</v>
      </c>
      <c r="AW7" s="122"/>
      <c r="AX7" s="122"/>
      <c r="AY7" s="122"/>
      <c r="AZ7" s="122"/>
      <c r="BA7" s="122"/>
      <c r="BB7" s="125" t="s">
        <v>422</v>
      </c>
      <c r="BC7" s="122"/>
      <c r="BD7" s="125"/>
      <c r="BE7" s="126">
        <v>0</v>
      </c>
      <c r="BF7" s="125" t="s">
        <v>364</v>
      </c>
      <c r="BG7" s="125" t="s">
        <v>425</v>
      </c>
      <c r="BH7" s="122" t="s">
        <v>452</v>
      </c>
      <c r="BI7" s="122" t="s">
        <v>105</v>
      </c>
      <c r="BJ7" s="135">
        <v>46098</v>
      </c>
      <c r="BK7" s="136" t="s">
        <v>239</v>
      </c>
      <c r="BL7" s="94" t="s">
        <v>109</v>
      </c>
      <c r="BM7" s="97" t="s">
        <v>114</v>
      </c>
      <c r="BN7" s="98" t="s">
        <v>193</v>
      </c>
      <c r="BO7" s="122" t="s">
        <v>237</v>
      </c>
      <c r="BP7" s="122">
        <v>4500</v>
      </c>
      <c r="BQ7" s="42" t="s">
        <v>195</v>
      </c>
      <c r="BR7" s="69" t="s">
        <v>446</v>
      </c>
    </row>
    <row r="8" spans="1:70" ht="30" customHeight="1" x14ac:dyDescent="0.35">
      <c r="A8" s="127">
        <v>3357</v>
      </c>
      <c r="B8" s="127" t="s">
        <v>249</v>
      </c>
      <c r="C8" s="127" t="s">
        <v>250</v>
      </c>
      <c r="D8" s="127" t="s">
        <v>251</v>
      </c>
      <c r="E8" s="127" t="s">
        <v>252</v>
      </c>
      <c r="F8" s="127" t="s">
        <v>252</v>
      </c>
      <c r="G8" s="127" t="s">
        <v>253</v>
      </c>
      <c r="H8" s="127" t="s">
        <v>254</v>
      </c>
      <c r="I8" s="127">
        <v>176884</v>
      </c>
      <c r="J8" s="127" t="s">
        <v>276</v>
      </c>
      <c r="K8" s="127">
        <v>176884</v>
      </c>
      <c r="L8" s="127" t="s">
        <v>277</v>
      </c>
      <c r="M8" s="127" t="s">
        <v>278</v>
      </c>
      <c r="N8" s="127">
        <v>350584</v>
      </c>
      <c r="O8" s="127" t="s">
        <v>334</v>
      </c>
      <c r="P8" s="127">
        <v>496782</v>
      </c>
      <c r="Q8" s="127" t="s">
        <v>335</v>
      </c>
      <c r="R8" s="127" t="s">
        <v>319</v>
      </c>
      <c r="S8" s="127" t="s">
        <v>419</v>
      </c>
      <c r="T8" s="127" t="s">
        <v>419</v>
      </c>
      <c r="U8" s="127" t="s">
        <v>281</v>
      </c>
      <c r="V8" s="127" t="s">
        <v>273</v>
      </c>
      <c r="W8" s="127">
        <v>0</v>
      </c>
      <c r="X8" s="127" t="s">
        <v>263</v>
      </c>
      <c r="Y8" s="127">
        <v>358928696</v>
      </c>
      <c r="Z8" s="127" t="s">
        <v>420</v>
      </c>
      <c r="AA8" s="127" t="s">
        <v>342</v>
      </c>
      <c r="AB8" s="128">
        <v>65000</v>
      </c>
      <c r="AC8" s="127" t="s">
        <v>288</v>
      </c>
      <c r="AD8" s="127">
        <v>24</v>
      </c>
      <c r="AE8" s="127" t="s">
        <v>415</v>
      </c>
      <c r="AF8" s="127" t="s">
        <v>349</v>
      </c>
      <c r="AG8" s="127" t="s">
        <v>350</v>
      </c>
      <c r="AH8" s="127" t="s">
        <v>320</v>
      </c>
      <c r="AI8" s="127" t="s">
        <v>418</v>
      </c>
      <c r="AJ8" s="128">
        <v>3460</v>
      </c>
      <c r="AK8" s="128">
        <v>3460</v>
      </c>
      <c r="AL8" s="127" t="s">
        <v>402</v>
      </c>
      <c r="AM8" s="128">
        <v>37057.4</v>
      </c>
      <c r="AN8" s="128">
        <v>14842.6</v>
      </c>
      <c r="AO8" s="128">
        <v>51900</v>
      </c>
      <c r="AP8" s="128">
        <v>27942.6</v>
      </c>
      <c r="AQ8" s="128">
        <v>2902.4</v>
      </c>
      <c r="AR8" s="128">
        <v>30845</v>
      </c>
      <c r="AS8" s="128">
        <v>0</v>
      </c>
      <c r="AT8" s="128">
        <v>0</v>
      </c>
      <c r="AU8" s="128">
        <v>0</v>
      </c>
      <c r="AV8" s="127">
        <v>15</v>
      </c>
      <c r="AW8" s="122"/>
      <c r="AX8" s="122"/>
      <c r="AY8" s="122"/>
      <c r="AZ8" s="122"/>
      <c r="BA8" s="122"/>
      <c r="BB8" s="127" t="s">
        <v>422</v>
      </c>
      <c r="BC8" s="122"/>
      <c r="BD8" s="127"/>
      <c r="BE8" s="128">
        <v>0</v>
      </c>
      <c r="BF8" s="127" t="s">
        <v>419</v>
      </c>
      <c r="BG8" s="127" t="s">
        <v>435</v>
      </c>
      <c r="BH8" s="122" t="s">
        <v>452</v>
      </c>
      <c r="BI8" s="122" t="s">
        <v>105</v>
      </c>
      <c r="BJ8" s="135">
        <v>46098</v>
      </c>
      <c r="BK8" s="136" t="s">
        <v>239</v>
      </c>
      <c r="BL8" s="94" t="s">
        <v>109</v>
      </c>
      <c r="BM8" s="97" t="s">
        <v>114</v>
      </c>
      <c r="BN8" s="98" t="s">
        <v>193</v>
      </c>
      <c r="BO8" s="122" t="s">
        <v>237</v>
      </c>
      <c r="BP8" s="68">
        <v>19780</v>
      </c>
      <c r="BQ8" s="42" t="s">
        <v>197</v>
      </c>
      <c r="BR8" s="95" t="s">
        <v>453</v>
      </c>
    </row>
    <row r="9" spans="1:70" ht="30" customHeight="1" x14ac:dyDescent="0.35">
      <c r="A9" s="132">
        <v>1093</v>
      </c>
      <c r="B9" s="132" t="s">
        <v>249</v>
      </c>
      <c r="C9" s="132" t="s">
        <v>250</v>
      </c>
      <c r="D9" s="132" t="s">
        <v>251</v>
      </c>
      <c r="E9" s="132" t="s">
        <v>252</v>
      </c>
      <c r="F9" s="132" t="s">
        <v>252</v>
      </c>
      <c r="G9" s="132" t="s">
        <v>253</v>
      </c>
      <c r="H9" s="132" t="s">
        <v>254</v>
      </c>
      <c r="I9" s="132">
        <v>9615</v>
      </c>
      <c r="J9" s="132" t="s">
        <v>298</v>
      </c>
      <c r="K9" s="132">
        <v>9615</v>
      </c>
      <c r="L9" s="132" t="s">
        <v>256</v>
      </c>
      <c r="M9" s="132" t="s">
        <v>257</v>
      </c>
      <c r="N9" s="132">
        <v>15353</v>
      </c>
      <c r="O9" s="132" t="s">
        <v>299</v>
      </c>
      <c r="P9" s="132">
        <v>22407</v>
      </c>
      <c r="Q9" s="132" t="s">
        <v>300</v>
      </c>
      <c r="R9" s="132" t="s">
        <v>319</v>
      </c>
      <c r="S9" s="132" t="s">
        <v>329</v>
      </c>
      <c r="T9" s="132" t="s">
        <v>329</v>
      </c>
      <c r="U9" s="132" t="s">
        <v>281</v>
      </c>
      <c r="V9" s="132" t="s">
        <v>273</v>
      </c>
      <c r="W9" s="132">
        <v>541</v>
      </c>
      <c r="X9" s="132" t="s">
        <v>333</v>
      </c>
      <c r="Y9" s="132">
        <v>349588432</v>
      </c>
      <c r="Z9" s="132" t="s">
        <v>330</v>
      </c>
      <c r="AA9" s="133">
        <v>83704</v>
      </c>
      <c r="AB9" s="132" t="s">
        <v>288</v>
      </c>
      <c r="AC9" s="132">
        <v>24</v>
      </c>
      <c r="AD9" s="132" t="s">
        <v>291</v>
      </c>
      <c r="AE9" s="132" t="s">
        <v>447</v>
      </c>
      <c r="AF9" s="132" t="s">
        <v>314</v>
      </c>
      <c r="AG9" s="132" t="s">
        <v>320</v>
      </c>
      <c r="AH9" s="132" t="s">
        <v>343</v>
      </c>
      <c r="AI9" s="133">
        <v>4745</v>
      </c>
      <c r="AJ9" s="133">
        <v>4500</v>
      </c>
      <c r="AK9" s="132" t="s">
        <v>345</v>
      </c>
      <c r="AL9" s="133">
        <v>70446.100000000006</v>
      </c>
      <c r="AM9" s="133">
        <v>23998.9</v>
      </c>
      <c r="AN9" s="133">
        <v>94445</v>
      </c>
      <c r="AO9" s="133">
        <v>13257.9</v>
      </c>
      <c r="AP9" s="133">
        <v>542.1</v>
      </c>
      <c r="AQ9" s="133">
        <v>13800</v>
      </c>
      <c r="AR9" s="133">
        <v>13257.9</v>
      </c>
      <c r="AS9" s="133">
        <v>542.1</v>
      </c>
      <c r="AT9" s="133">
        <v>13800</v>
      </c>
      <c r="AU9" s="132">
        <v>39</v>
      </c>
      <c r="AV9" s="132"/>
      <c r="AW9" s="132"/>
      <c r="AX9" s="132"/>
      <c r="AY9" s="132"/>
      <c r="AZ9" s="132"/>
      <c r="BA9" s="132" t="s">
        <v>422</v>
      </c>
      <c r="BB9" s="122"/>
      <c r="BC9" s="122"/>
      <c r="BD9" s="132" t="s">
        <v>344</v>
      </c>
      <c r="BE9" s="133">
        <v>83704</v>
      </c>
      <c r="BF9" s="132" t="s">
        <v>329</v>
      </c>
      <c r="BG9" s="132" t="s">
        <v>424</v>
      </c>
      <c r="BH9" s="122" t="s">
        <v>452</v>
      </c>
      <c r="BI9" s="122" t="s">
        <v>105</v>
      </c>
      <c r="BJ9" s="135">
        <v>46098</v>
      </c>
      <c r="BK9" s="136" t="s">
        <v>239</v>
      </c>
      <c r="BL9" s="94" t="s">
        <v>109</v>
      </c>
      <c r="BM9" s="97" t="s">
        <v>114</v>
      </c>
      <c r="BN9" s="98" t="s">
        <v>193</v>
      </c>
      <c r="BO9" s="122" t="s">
        <v>237</v>
      </c>
      <c r="BP9" s="137">
        <v>4500</v>
      </c>
      <c r="BQ9" s="42" t="s">
        <v>197</v>
      </c>
      <c r="BR9" s="134" t="s">
        <v>476</v>
      </c>
    </row>
    <row r="10" spans="1:70" ht="30" customHeight="1" x14ac:dyDescent="0.35">
      <c r="A10" s="132">
        <v>1557</v>
      </c>
      <c r="B10" s="132" t="s">
        <v>249</v>
      </c>
      <c r="C10" s="132" t="s">
        <v>250</v>
      </c>
      <c r="D10" s="132" t="s">
        <v>251</v>
      </c>
      <c r="E10" s="132" t="s">
        <v>252</v>
      </c>
      <c r="F10" s="132" t="s">
        <v>252</v>
      </c>
      <c r="G10" s="132" t="s">
        <v>253</v>
      </c>
      <c r="H10" s="132" t="s">
        <v>254</v>
      </c>
      <c r="I10" s="132">
        <v>9597</v>
      </c>
      <c r="J10" s="132" t="s">
        <v>295</v>
      </c>
      <c r="K10" s="132">
        <v>9597</v>
      </c>
      <c r="L10" s="132" t="s">
        <v>256</v>
      </c>
      <c r="M10" s="132" t="s">
        <v>257</v>
      </c>
      <c r="N10" s="132">
        <v>15335</v>
      </c>
      <c r="O10" s="132" t="s">
        <v>296</v>
      </c>
      <c r="P10" s="132">
        <v>409357</v>
      </c>
      <c r="Q10" s="132" t="s">
        <v>358</v>
      </c>
      <c r="R10" s="132" t="s">
        <v>319</v>
      </c>
      <c r="S10" s="132" t="s">
        <v>372</v>
      </c>
      <c r="T10" s="132" t="s">
        <v>372</v>
      </c>
      <c r="U10" s="132" t="s">
        <v>281</v>
      </c>
      <c r="V10" s="132" t="s">
        <v>273</v>
      </c>
      <c r="W10" s="132">
        <v>541</v>
      </c>
      <c r="X10" s="132" t="s">
        <v>333</v>
      </c>
      <c r="Y10" s="132">
        <v>351049907</v>
      </c>
      <c r="Z10" s="132" t="s">
        <v>373</v>
      </c>
      <c r="AA10" s="133">
        <v>44040</v>
      </c>
      <c r="AB10" s="132" t="s">
        <v>266</v>
      </c>
      <c r="AC10" s="132">
        <v>24</v>
      </c>
      <c r="AD10" s="132" t="s">
        <v>267</v>
      </c>
      <c r="AE10" s="132" t="s">
        <v>351</v>
      </c>
      <c r="AF10" s="132" t="s">
        <v>370</v>
      </c>
      <c r="AG10" s="132" t="s">
        <v>320</v>
      </c>
      <c r="AH10" s="132" t="s">
        <v>362</v>
      </c>
      <c r="AI10" s="133">
        <v>1965</v>
      </c>
      <c r="AJ10" s="133">
        <v>2400</v>
      </c>
      <c r="AK10" s="132" t="s">
        <v>354</v>
      </c>
      <c r="AL10" s="133">
        <v>30636.28</v>
      </c>
      <c r="AM10" s="133">
        <v>12128.72</v>
      </c>
      <c r="AN10" s="133">
        <v>42765</v>
      </c>
      <c r="AO10" s="133">
        <v>13403.72</v>
      </c>
      <c r="AP10" s="133">
        <v>996.28</v>
      </c>
      <c r="AQ10" s="133">
        <v>14400</v>
      </c>
      <c r="AR10" s="133">
        <v>13403.72</v>
      </c>
      <c r="AS10" s="133">
        <v>996.28</v>
      </c>
      <c r="AT10" s="133">
        <v>14400</v>
      </c>
      <c r="AU10" s="132">
        <v>35</v>
      </c>
      <c r="AV10" s="132"/>
      <c r="AW10" s="132"/>
      <c r="AX10" s="132"/>
      <c r="AY10" s="132"/>
      <c r="AZ10" s="132"/>
      <c r="BA10" s="132" t="s">
        <v>422</v>
      </c>
      <c r="BB10" s="122"/>
      <c r="BC10" s="122"/>
      <c r="BD10" s="132" t="s">
        <v>346</v>
      </c>
      <c r="BE10" s="133">
        <v>44040</v>
      </c>
      <c r="BF10" s="132" t="s">
        <v>372</v>
      </c>
      <c r="BG10" s="132" t="s">
        <v>426</v>
      </c>
      <c r="BH10" s="122" t="s">
        <v>452</v>
      </c>
      <c r="BI10" s="122" t="s">
        <v>105</v>
      </c>
      <c r="BJ10" s="135">
        <v>46098</v>
      </c>
      <c r="BK10" s="136" t="s">
        <v>239</v>
      </c>
      <c r="BL10" s="94" t="s">
        <v>109</v>
      </c>
      <c r="BM10" s="97" t="s">
        <v>114</v>
      </c>
      <c r="BN10" s="98" t="s">
        <v>193</v>
      </c>
      <c r="BO10" s="122" t="s">
        <v>237</v>
      </c>
      <c r="BP10" s="137">
        <v>2400</v>
      </c>
      <c r="BQ10" s="42" t="s">
        <v>197</v>
      </c>
      <c r="BR10" s="132" t="s">
        <v>454</v>
      </c>
    </row>
    <row r="11" spans="1:70" ht="30" customHeight="1" x14ac:dyDescent="0.35">
      <c r="A11" s="132">
        <v>1653</v>
      </c>
      <c r="B11" s="132" t="s">
        <v>249</v>
      </c>
      <c r="C11" s="132" t="s">
        <v>250</v>
      </c>
      <c r="D11" s="132" t="s">
        <v>251</v>
      </c>
      <c r="E11" s="132" t="s">
        <v>252</v>
      </c>
      <c r="F11" s="132" t="s">
        <v>252</v>
      </c>
      <c r="G11" s="132" t="s">
        <v>253</v>
      </c>
      <c r="H11" s="132" t="s">
        <v>254</v>
      </c>
      <c r="I11" s="132">
        <v>9597</v>
      </c>
      <c r="J11" s="132" t="s">
        <v>295</v>
      </c>
      <c r="K11" s="132">
        <v>9597</v>
      </c>
      <c r="L11" s="132" t="s">
        <v>256</v>
      </c>
      <c r="M11" s="132" t="s">
        <v>257</v>
      </c>
      <c r="N11" s="132">
        <v>15335</v>
      </c>
      <c r="O11" s="132" t="s">
        <v>296</v>
      </c>
      <c r="P11" s="132">
        <v>22477</v>
      </c>
      <c r="Q11" s="132" t="s">
        <v>339</v>
      </c>
      <c r="R11" s="132" t="s">
        <v>319</v>
      </c>
      <c r="S11" s="132" t="s">
        <v>379</v>
      </c>
      <c r="T11" s="132" t="s">
        <v>379</v>
      </c>
      <c r="U11" s="132" t="s">
        <v>281</v>
      </c>
      <c r="V11" s="132" t="s">
        <v>273</v>
      </c>
      <c r="W11" s="132">
        <v>541</v>
      </c>
      <c r="X11" s="132" t="s">
        <v>333</v>
      </c>
      <c r="Y11" s="132">
        <v>351184070</v>
      </c>
      <c r="Z11" s="132" t="s">
        <v>380</v>
      </c>
      <c r="AA11" s="133">
        <v>44040</v>
      </c>
      <c r="AB11" s="132" t="s">
        <v>266</v>
      </c>
      <c r="AC11" s="132">
        <v>24</v>
      </c>
      <c r="AD11" s="132" t="s">
        <v>267</v>
      </c>
      <c r="AE11" s="132" t="s">
        <v>352</v>
      </c>
      <c r="AF11" s="132" t="s">
        <v>368</v>
      </c>
      <c r="AG11" s="132" t="s">
        <v>320</v>
      </c>
      <c r="AH11" s="132" t="s">
        <v>362</v>
      </c>
      <c r="AI11" s="133">
        <v>1815</v>
      </c>
      <c r="AJ11" s="133">
        <v>2400</v>
      </c>
      <c r="AK11" s="132" t="s">
        <v>332</v>
      </c>
      <c r="AL11" s="133">
        <v>22581.31</v>
      </c>
      <c r="AM11" s="133">
        <v>10433.69</v>
      </c>
      <c r="AN11" s="133">
        <v>33015</v>
      </c>
      <c r="AO11" s="133">
        <v>21458.69</v>
      </c>
      <c r="AP11" s="133">
        <v>2541.31</v>
      </c>
      <c r="AQ11" s="133">
        <v>24000</v>
      </c>
      <c r="AR11" s="133">
        <v>21458.69</v>
      </c>
      <c r="AS11" s="133">
        <v>2541.31</v>
      </c>
      <c r="AT11" s="133">
        <v>24000</v>
      </c>
      <c r="AU11" s="132">
        <v>35</v>
      </c>
      <c r="AV11" s="132"/>
      <c r="AW11" s="132"/>
      <c r="AX11" s="132"/>
      <c r="AY11" s="132"/>
      <c r="AZ11" s="132"/>
      <c r="BA11" s="132" t="s">
        <v>422</v>
      </c>
      <c r="BB11" s="122"/>
      <c r="BC11" s="122"/>
      <c r="BD11" s="132" t="s">
        <v>346</v>
      </c>
      <c r="BE11" s="133">
        <v>44040</v>
      </c>
      <c r="BF11" s="132" t="s">
        <v>379</v>
      </c>
      <c r="BG11" s="132" t="s">
        <v>428</v>
      </c>
      <c r="BH11" s="122" t="s">
        <v>452</v>
      </c>
      <c r="BI11" s="122" t="s">
        <v>105</v>
      </c>
      <c r="BJ11" s="135">
        <v>46104</v>
      </c>
      <c r="BK11" s="136" t="s">
        <v>239</v>
      </c>
      <c r="BL11" s="94" t="s">
        <v>109</v>
      </c>
      <c r="BM11" s="97" t="s">
        <v>114</v>
      </c>
      <c r="BN11" s="98" t="s">
        <v>193</v>
      </c>
      <c r="BO11" s="122" t="s">
        <v>237</v>
      </c>
      <c r="BP11" s="137">
        <v>2400</v>
      </c>
      <c r="BQ11" s="42" t="s">
        <v>196</v>
      </c>
      <c r="BR11" s="134" t="s">
        <v>455</v>
      </c>
    </row>
    <row r="12" spans="1:70" ht="30" customHeight="1" x14ac:dyDescent="0.35">
      <c r="A12" s="132">
        <v>1680</v>
      </c>
      <c r="B12" s="132" t="s">
        <v>249</v>
      </c>
      <c r="C12" s="132" t="s">
        <v>250</v>
      </c>
      <c r="D12" s="132" t="s">
        <v>251</v>
      </c>
      <c r="E12" s="132" t="s">
        <v>252</v>
      </c>
      <c r="F12" s="132" t="s">
        <v>252</v>
      </c>
      <c r="G12" s="132" t="s">
        <v>253</v>
      </c>
      <c r="H12" s="132" t="s">
        <v>254</v>
      </c>
      <c r="I12" s="132">
        <v>9559</v>
      </c>
      <c r="J12" s="132" t="s">
        <v>285</v>
      </c>
      <c r="K12" s="132">
        <v>9559</v>
      </c>
      <c r="L12" s="132" t="s">
        <v>256</v>
      </c>
      <c r="M12" s="132" t="s">
        <v>257</v>
      </c>
      <c r="N12" s="132">
        <v>15297</v>
      </c>
      <c r="O12" s="132" t="s">
        <v>286</v>
      </c>
      <c r="P12" s="132">
        <v>22633</v>
      </c>
      <c r="Q12" s="132" t="s">
        <v>381</v>
      </c>
      <c r="R12" s="132" t="s">
        <v>319</v>
      </c>
      <c r="S12" s="132" t="s">
        <v>382</v>
      </c>
      <c r="T12" s="132" t="s">
        <v>382</v>
      </c>
      <c r="U12" s="132" t="s">
        <v>281</v>
      </c>
      <c r="V12" s="132" t="s">
        <v>273</v>
      </c>
      <c r="W12" s="132">
        <v>541</v>
      </c>
      <c r="X12" s="132" t="s">
        <v>333</v>
      </c>
      <c r="Y12" s="132">
        <v>351230986</v>
      </c>
      <c r="Z12" s="132" t="s">
        <v>383</v>
      </c>
      <c r="AA12" s="133">
        <v>83704</v>
      </c>
      <c r="AB12" s="132" t="s">
        <v>287</v>
      </c>
      <c r="AC12" s="132">
        <v>24</v>
      </c>
      <c r="AD12" s="132" t="s">
        <v>291</v>
      </c>
      <c r="AE12" s="132" t="s">
        <v>316</v>
      </c>
      <c r="AF12" s="132" t="s">
        <v>313</v>
      </c>
      <c r="AG12" s="132" t="s">
        <v>280</v>
      </c>
      <c r="AH12" s="132" t="s">
        <v>369</v>
      </c>
      <c r="AI12" s="133">
        <v>4391</v>
      </c>
      <c r="AJ12" s="133">
        <v>4500</v>
      </c>
      <c r="AK12" s="132" t="s">
        <v>448</v>
      </c>
      <c r="AL12" s="133">
        <v>74965.149999999994</v>
      </c>
      <c r="AM12" s="133">
        <v>23925.85</v>
      </c>
      <c r="AN12" s="133">
        <v>98891</v>
      </c>
      <c r="AO12" s="133">
        <v>8738.85</v>
      </c>
      <c r="AP12" s="133">
        <v>261.14999999999998</v>
      </c>
      <c r="AQ12" s="133">
        <v>9000</v>
      </c>
      <c r="AR12" s="133">
        <v>8738.85</v>
      </c>
      <c r="AS12" s="133">
        <v>261.14999999999998</v>
      </c>
      <c r="AT12" s="133">
        <v>9000</v>
      </c>
      <c r="AU12" s="132">
        <v>35</v>
      </c>
      <c r="AV12" s="132"/>
      <c r="AW12" s="132"/>
      <c r="AX12" s="132"/>
      <c r="AY12" s="132"/>
      <c r="AZ12" s="132"/>
      <c r="BA12" s="132" t="s">
        <v>422</v>
      </c>
      <c r="BB12" s="122"/>
      <c r="BC12" s="122"/>
      <c r="BD12" s="132"/>
      <c r="BE12" s="133">
        <v>0</v>
      </c>
      <c r="BF12" s="132" t="s">
        <v>382</v>
      </c>
      <c r="BG12" s="132" t="s">
        <v>429</v>
      </c>
      <c r="BH12" s="122" t="s">
        <v>452</v>
      </c>
      <c r="BI12" s="122" t="s">
        <v>105</v>
      </c>
      <c r="BJ12" s="135">
        <v>46104</v>
      </c>
      <c r="BK12" s="136" t="s">
        <v>239</v>
      </c>
      <c r="BL12" s="94" t="s">
        <v>109</v>
      </c>
      <c r="BM12" s="97" t="s">
        <v>114</v>
      </c>
      <c r="BN12" s="98" t="s">
        <v>193</v>
      </c>
      <c r="BO12" s="122" t="s">
        <v>237</v>
      </c>
      <c r="BP12" s="137">
        <v>4500</v>
      </c>
      <c r="BQ12" s="42" t="s">
        <v>197</v>
      </c>
      <c r="BR12" s="134" t="s">
        <v>456</v>
      </c>
    </row>
    <row r="13" spans="1:70" ht="30" customHeight="1" x14ac:dyDescent="0.35">
      <c r="A13" s="132">
        <v>1779</v>
      </c>
      <c r="B13" s="132" t="s">
        <v>249</v>
      </c>
      <c r="C13" s="132" t="s">
        <v>250</v>
      </c>
      <c r="D13" s="132" t="s">
        <v>251</v>
      </c>
      <c r="E13" s="132" t="s">
        <v>252</v>
      </c>
      <c r="F13" s="132" t="s">
        <v>252</v>
      </c>
      <c r="G13" s="132" t="s">
        <v>253</v>
      </c>
      <c r="H13" s="132" t="s">
        <v>254</v>
      </c>
      <c r="I13" s="132">
        <v>9631</v>
      </c>
      <c r="J13" s="132" t="s">
        <v>285</v>
      </c>
      <c r="K13" s="132">
        <v>9631</v>
      </c>
      <c r="L13" s="132" t="s">
        <v>256</v>
      </c>
      <c r="M13" s="132" t="s">
        <v>257</v>
      </c>
      <c r="N13" s="132">
        <v>15369</v>
      </c>
      <c r="O13" s="132" t="s">
        <v>303</v>
      </c>
      <c r="P13" s="132">
        <v>22422</v>
      </c>
      <c r="Q13" s="132" t="s">
        <v>304</v>
      </c>
      <c r="R13" s="132" t="s">
        <v>319</v>
      </c>
      <c r="S13" s="132" t="s">
        <v>388</v>
      </c>
      <c r="T13" s="132" t="s">
        <v>388</v>
      </c>
      <c r="U13" s="132" t="s">
        <v>281</v>
      </c>
      <c r="V13" s="132" t="s">
        <v>273</v>
      </c>
      <c r="W13" s="132">
        <v>541</v>
      </c>
      <c r="X13" s="132" t="s">
        <v>333</v>
      </c>
      <c r="Y13" s="132">
        <v>351499120</v>
      </c>
      <c r="Z13" s="132" t="s">
        <v>389</v>
      </c>
      <c r="AA13" s="133">
        <v>42000</v>
      </c>
      <c r="AB13" s="132" t="s">
        <v>274</v>
      </c>
      <c r="AC13" s="132">
        <v>24</v>
      </c>
      <c r="AD13" s="132" t="s">
        <v>267</v>
      </c>
      <c r="AE13" s="132" t="s">
        <v>360</v>
      </c>
      <c r="AF13" s="132" t="s">
        <v>387</v>
      </c>
      <c r="AG13" s="132" t="s">
        <v>320</v>
      </c>
      <c r="AH13" s="132" t="s">
        <v>386</v>
      </c>
      <c r="AI13" s="133">
        <v>2250</v>
      </c>
      <c r="AJ13" s="133">
        <v>2250</v>
      </c>
      <c r="AK13" s="132" t="s">
        <v>390</v>
      </c>
      <c r="AL13" s="133">
        <v>39439.07</v>
      </c>
      <c r="AM13" s="133">
        <v>12310.93</v>
      </c>
      <c r="AN13" s="133">
        <v>51750</v>
      </c>
      <c r="AO13" s="133">
        <v>2560.9299999999998</v>
      </c>
      <c r="AP13" s="133">
        <v>53.07</v>
      </c>
      <c r="AQ13" s="133">
        <v>2614</v>
      </c>
      <c r="AR13" s="133">
        <v>2560.9299999999998</v>
      </c>
      <c r="AS13" s="133">
        <v>53.07</v>
      </c>
      <c r="AT13" s="133">
        <v>2614</v>
      </c>
      <c r="AU13" s="132">
        <v>34</v>
      </c>
      <c r="AV13" s="132"/>
      <c r="AW13" s="132"/>
      <c r="AX13" s="132"/>
      <c r="AY13" s="132"/>
      <c r="AZ13" s="132"/>
      <c r="BA13" s="132" t="s">
        <v>422</v>
      </c>
      <c r="BB13" s="122"/>
      <c r="BC13" s="122"/>
      <c r="BD13" s="132"/>
      <c r="BE13" s="133">
        <v>0</v>
      </c>
      <c r="BF13" s="132" t="s">
        <v>388</v>
      </c>
      <c r="BG13" s="132" t="s">
        <v>430</v>
      </c>
      <c r="BH13" s="122" t="s">
        <v>452</v>
      </c>
      <c r="BI13" s="122" t="s">
        <v>105</v>
      </c>
      <c r="BJ13" s="135">
        <v>46104</v>
      </c>
      <c r="BK13" s="136" t="s">
        <v>239</v>
      </c>
      <c r="BL13" s="94" t="s">
        <v>109</v>
      </c>
      <c r="BM13" s="97" t="s">
        <v>114</v>
      </c>
      <c r="BN13" s="98" t="s">
        <v>193</v>
      </c>
      <c r="BO13" s="122" t="s">
        <v>237</v>
      </c>
      <c r="BP13" s="137">
        <v>2614</v>
      </c>
      <c r="BQ13" s="42" t="s">
        <v>197</v>
      </c>
      <c r="BR13" s="134" t="s">
        <v>457</v>
      </c>
    </row>
    <row r="14" spans="1:70" ht="30" customHeight="1" x14ac:dyDescent="0.35">
      <c r="A14" s="132">
        <v>2510</v>
      </c>
      <c r="B14" s="132" t="s">
        <v>249</v>
      </c>
      <c r="C14" s="132" t="s">
        <v>250</v>
      </c>
      <c r="D14" s="132" t="s">
        <v>251</v>
      </c>
      <c r="E14" s="132" t="s">
        <v>252</v>
      </c>
      <c r="F14" s="132" t="s">
        <v>252</v>
      </c>
      <c r="G14" s="132" t="s">
        <v>253</v>
      </c>
      <c r="H14" s="132" t="s">
        <v>254</v>
      </c>
      <c r="I14" s="132">
        <v>9622</v>
      </c>
      <c r="J14" s="132" t="s">
        <v>282</v>
      </c>
      <c r="K14" s="132">
        <v>9622</v>
      </c>
      <c r="L14" s="132" t="s">
        <v>256</v>
      </c>
      <c r="M14" s="132" t="s">
        <v>257</v>
      </c>
      <c r="N14" s="132">
        <v>15295</v>
      </c>
      <c r="O14" s="132" t="s">
        <v>283</v>
      </c>
      <c r="P14" s="132">
        <v>436420</v>
      </c>
      <c r="Q14" s="132" t="s">
        <v>322</v>
      </c>
      <c r="R14" s="132" t="s">
        <v>319</v>
      </c>
      <c r="S14" s="132" t="s">
        <v>406</v>
      </c>
      <c r="T14" s="132" t="s">
        <v>406</v>
      </c>
      <c r="U14" s="132" t="s">
        <v>281</v>
      </c>
      <c r="V14" s="132" t="s">
        <v>273</v>
      </c>
      <c r="W14" s="132">
        <v>0</v>
      </c>
      <c r="X14" s="132" t="s">
        <v>263</v>
      </c>
      <c r="Y14" s="132">
        <v>354236064</v>
      </c>
      <c r="Z14" s="132" t="s">
        <v>367</v>
      </c>
      <c r="AA14" s="133">
        <v>52000</v>
      </c>
      <c r="AB14" s="132" t="s">
        <v>266</v>
      </c>
      <c r="AC14" s="132">
        <v>24</v>
      </c>
      <c r="AD14" s="132" t="s">
        <v>275</v>
      </c>
      <c r="AE14" s="132" t="s">
        <v>449</v>
      </c>
      <c r="AF14" s="132" t="s">
        <v>323</v>
      </c>
      <c r="AG14" s="132" t="s">
        <v>272</v>
      </c>
      <c r="AH14" s="132" t="s">
        <v>324</v>
      </c>
      <c r="AI14" s="133">
        <v>2780</v>
      </c>
      <c r="AJ14" s="133">
        <v>2780</v>
      </c>
      <c r="AK14" s="132" t="s">
        <v>390</v>
      </c>
      <c r="AL14" s="133">
        <v>26473.02</v>
      </c>
      <c r="AM14" s="133">
        <v>12446.98</v>
      </c>
      <c r="AN14" s="133">
        <v>38920</v>
      </c>
      <c r="AO14" s="133">
        <v>25526.98</v>
      </c>
      <c r="AP14" s="133">
        <v>3111.02</v>
      </c>
      <c r="AQ14" s="133">
        <v>28638</v>
      </c>
      <c r="AR14" s="133">
        <v>25526.98</v>
      </c>
      <c r="AS14" s="133">
        <v>3111.02</v>
      </c>
      <c r="AT14" s="133">
        <v>28638</v>
      </c>
      <c r="AU14" s="132">
        <v>26</v>
      </c>
      <c r="AV14" s="132"/>
      <c r="AW14" s="132"/>
      <c r="AX14" s="132"/>
      <c r="AY14" s="132"/>
      <c r="AZ14" s="132"/>
      <c r="BA14" s="132" t="s">
        <v>422</v>
      </c>
      <c r="BB14" s="122"/>
      <c r="BC14" s="122"/>
      <c r="BD14" s="132" t="s">
        <v>417</v>
      </c>
      <c r="BE14" s="133">
        <v>52000</v>
      </c>
      <c r="BF14" s="132" t="s">
        <v>406</v>
      </c>
      <c r="BG14" s="132" t="s">
        <v>432</v>
      </c>
      <c r="BH14" s="122" t="s">
        <v>452</v>
      </c>
      <c r="BI14" s="122" t="s">
        <v>105</v>
      </c>
      <c r="BJ14" s="135">
        <v>46104</v>
      </c>
      <c r="BK14" s="136" t="s">
        <v>239</v>
      </c>
      <c r="BL14" s="94" t="s">
        <v>109</v>
      </c>
      <c r="BM14" s="97" t="s">
        <v>114</v>
      </c>
      <c r="BN14" s="98" t="s">
        <v>193</v>
      </c>
      <c r="BO14" s="122" t="s">
        <v>237</v>
      </c>
      <c r="BP14" s="137">
        <v>2280</v>
      </c>
      <c r="BQ14" s="42" t="s">
        <v>195</v>
      </c>
      <c r="BR14" s="134" t="s">
        <v>459</v>
      </c>
    </row>
    <row r="15" spans="1:70" ht="30" customHeight="1" x14ac:dyDescent="0.35">
      <c r="A15" s="132">
        <v>2531</v>
      </c>
      <c r="B15" s="132" t="s">
        <v>249</v>
      </c>
      <c r="C15" s="132" t="s">
        <v>250</v>
      </c>
      <c r="D15" s="132" t="s">
        <v>251</v>
      </c>
      <c r="E15" s="132" t="s">
        <v>252</v>
      </c>
      <c r="F15" s="132" t="s">
        <v>252</v>
      </c>
      <c r="G15" s="132" t="s">
        <v>253</v>
      </c>
      <c r="H15" s="132" t="s">
        <v>254</v>
      </c>
      <c r="I15" s="132">
        <v>9622</v>
      </c>
      <c r="J15" s="132" t="s">
        <v>282</v>
      </c>
      <c r="K15" s="132">
        <v>9622</v>
      </c>
      <c r="L15" s="132" t="s">
        <v>256</v>
      </c>
      <c r="M15" s="132" t="s">
        <v>257</v>
      </c>
      <c r="N15" s="132">
        <v>15360</v>
      </c>
      <c r="O15" s="132" t="s">
        <v>301</v>
      </c>
      <c r="P15" s="132">
        <v>436686</v>
      </c>
      <c r="Q15" s="132" t="s">
        <v>405</v>
      </c>
      <c r="R15" s="132" t="s">
        <v>319</v>
      </c>
      <c r="S15" s="132" t="s">
        <v>408</v>
      </c>
      <c r="T15" s="132" t="s">
        <v>408</v>
      </c>
      <c r="U15" s="132" t="s">
        <v>281</v>
      </c>
      <c r="V15" s="132" t="s">
        <v>273</v>
      </c>
      <c r="W15" s="132">
        <v>0</v>
      </c>
      <c r="X15" s="132" t="s">
        <v>409</v>
      </c>
      <c r="Y15" s="132">
        <v>354271291</v>
      </c>
      <c r="Z15" s="132" t="s">
        <v>410</v>
      </c>
      <c r="AA15" s="133">
        <v>42000</v>
      </c>
      <c r="AB15" s="132" t="s">
        <v>266</v>
      </c>
      <c r="AC15" s="132">
        <v>24</v>
      </c>
      <c r="AD15" s="132" t="s">
        <v>267</v>
      </c>
      <c r="AE15" s="132" t="s">
        <v>421</v>
      </c>
      <c r="AF15" s="132" t="s">
        <v>407</v>
      </c>
      <c r="AG15" s="132" t="s">
        <v>320</v>
      </c>
      <c r="AH15" s="132" t="s">
        <v>324</v>
      </c>
      <c r="AI15" s="133">
        <v>2240</v>
      </c>
      <c r="AJ15" s="133">
        <v>2240</v>
      </c>
      <c r="AK15" s="132" t="s">
        <v>355</v>
      </c>
      <c r="AL15" s="133">
        <v>19561.11</v>
      </c>
      <c r="AM15" s="133">
        <v>9558.89</v>
      </c>
      <c r="AN15" s="133">
        <v>29120</v>
      </c>
      <c r="AO15" s="133">
        <v>22438.89</v>
      </c>
      <c r="AP15" s="133">
        <v>2951.11</v>
      </c>
      <c r="AQ15" s="133">
        <v>25390</v>
      </c>
      <c r="AR15" s="133">
        <v>22438.89</v>
      </c>
      <c r="AS15" s="133">
        <v>2951.11</v>
      </c>
      <c r="AT15" s="133">
        <v>25390</v>
      </c>
      <c r="AU15" s="132">
        <v>26</v>
      </c>
      <c r="AV15" s="132"/>
      <c r="AW15" s="132"/>
      <c r="AX15" s="132"/>
      <c r="AY15" s="132"/>
      <c r="AZ15" s="132"/>
      <c r="BA15" s="132" t="s">
        <v>422</v>
      </c>
      <c r="BB15" s="122"/>
      <c r="BC15" s="122"/>
      <c r="BD15" s="132"/>
      <c r="BE15" s="133">
        <v>0</v>
      </c>
      <c r="BF15" s="132" t="s">
        <v>408</v>
      </c>
      <c r="BG15" s="132" t="s">
        <v>433</v>
      </c>
      <c r="BH15" s="122" t="s">
        <v>452</v>
      </c>
      <c r="BI15" s="122" t="s">
        <v>105</v>
      </c>
      <c r="BJ15" s="135">
        <v>46104</v>
      </c>
      <c r="BK15" s="136" t="s">
        <v>239</v>
      </c>
      <c r="BL15" s="94" t="s">
        <v>109</v>
      </c>
      <c r="BM15" s="97" t="s">
        <v>114</v>
      </c>
      <c r="BN15" s="98" t="s">
        <v>193</v>
      </c>
      <c r="BO15" s="122" t="s">
        <v>237</v>
      </c>
      <c r="BP15" s="137">
        <v>2240</v>
      </c>
      <c r="BQ15" s="42" t="s">
        <v>195</v>
      </c>
      <c r="BR15" s="134" t="s">
        <v>458</v>
      </c>
    </row>
    <row r="16" spans="1:70" ht="30" customHeight="1" x14ac:dyDescent="0.35">
      <c r="A16" s="132">
        <v>2596</v>
      </c>
      <c r="B16" s="132" t="s">
        <v>249</v>
      </c>
      <c r="C16" s="132" t="s">
        <v>250</v>
      </c>
      <c r="D16" s="132" t="s">
        <v>251</v>
      </c>
      <c r="E16" s="132" t="s">
        <v>252</v>
      </c>
      <c r="F16" s="132" t="s">
        <v>252</v>
      </c>
      <c r="G16" s="132" t="s">
        <v>253</v>
      </c>
      <c r="H16" s="132" t="s">
        <v>254</v>
      </c>
      <c r="I16" s="132">
        <v>9597</v>
      </c>
      <c r="J16" s="132" t="s">
        <v>295</v>
      </c>
      <c r="K16" s="132">
        <v>9597</v>
      </c>
      <c r="L16" s="132" t="s">
        <v>256</v>
      </c>
      <c r="M16" s="132" t="s">
        <v>257</v>
      </c>
      <c r="N16" s="132">
        <v>15335</v>
      </c>
      <c r="O16" s="132" t="s">
        <v>296</v>
      </c>
      <c r="P16" s="132">
        <v>22477</v>
      </c>
      <c r="Q16" s="132" t="s">
        <v>339</v>
      </c>
      <c r="R16" s="132" t="s">
        <v>385</v>
      </c>
      <c r="S16" s="132" t="s">
        <v>379</v>
      </c>
      <c r="T16" s="132" t="s">
        <v>379</v>
      </c>
      <c r="U16" s="132" t="s">
        <v>281</v>
      </c>
      <c r="V16" s="132" t="s">
        <v>273</v>
      </c>
      <c r="W16" s="132">
        <v>0</v>
      </c>
      <c r="X16" s="132" t="s">
        <v>263</v>
      </c>
      <c r="Y16" s="132">
        <v>354723914</v>
      </c>
      <c r="Z16" s="132" t="s">
        <v>380</v>
      </c>
      <c r="AA16" s="133">
        <v>30000</v>
      </c>
      <c r="AB16" s="132" t="s">
        <v>266</v>
      </c>
      <c r="AC16" s="132">
        <v>18</v>
      </c>
      <c r="AD16" s="132" t="s">
        <v>328</v>
      </c>
      <c r="AE16" s="132" t="s">
        <v>352</v>
      </c>
      <c r="AF16" s="132" t="s">
        <v>368</v>
      </c>
      <c r="AG16" s="132" t="s">
        <v>320</v>
      </c>
      <c r="AH16" s="132" t="s">
        <v>359</v>
      </c>
      <c r="AI16" s="133">
        <v>2020</v>
      </c>
      <c r="AJ16" s="133">
        <v>2020</v>
      </c>
      <c r="AK16" s="132" t="s">
        <v>347</v>
      </c>
      <c r="AL16" s="133">
        <v>5401.72</v>
      </c>
      <c r="AM16" s="133">
        <v>2678.28</v>
      </c>
      <c r="AN16" s="133">
        <v>8080</v>
      </c>
      <c r="AO16" s="133">
        <v>24598.28</v>
      </c>
      <c r="AP16" s="133">
        <v>4069.72</v>
      </c>
      <c r="AQ16" s="133">
        <v>28668</v>
      </c>
      <c r="AR16" s="133">
        <v>24598.28</v>
      </c>
      <c r="AS16" s="133">
        <v>4069.72</v>
      </c>
      <c r="AT16" s="133">
        <v>28668</v>
      </c>
      <c r="AU16" s="132">
        <v>25</v>
      </c>
      <c r="AV16" s="132"/>
      <c r="AW16" s="132"/>
      <c r="AX16" s="132"/>
      <c r="AY16" s="132"/>
      <c r="AZ16" s="132"/>
      <c r="BA16" s="132" t="s">
        <v>422</v>
      </c>
      <c r="BB16" s="122"/>
      <c r="BC16" s="122"/>
      <c r="BD16" s="132" t="s">
        <v>344</v>
      </c>
      <c r="BE16" s="133">
        <v>30000</v>
      </c>
      <c r="BF16" s="132" t="s">
        <v>379</v>
      </c>
      <c r="BG16" s="132" t="s">
        <v>428</v>
      </c>
      <c r="BH16" s="122" t="s">
        <v>452</v>
      </c>
      <c r="BI16" s="122" t="s">
        <v>105</v>
      </c>
      <c r="BJ16" s="135">
        <v>46107</v>
      </c>
      <c r="BK16" s="136" t="s">
        <v>239</v>
      </c>
      <c r="BL16" s="94" t="s">
        <v>109</v>
      </c>
      <c r="BM16" s="97" t="s">
        <v>114</v>
      </c>
      <c r="BN16" s="98" t="s">
        <v>193</v>
      </c>
      <c r="BO16" s="122" t="s">
        <v>237</v>
      </c>
      <c r="BP16" s="137">
        <v>2020</v>
      </c>
      <c r="BQ16" s="42" t="s">
        <v>196</v>
      </c>
      <c r="BR16" s="134" t="s">
        <v>468</v>
      </c>
    </row>
    <row r="17" spans="1:70" ht="30" customHeight="1" x14ac:dyDescent="0.35">
      <c r="A17" s="132">
        <v>2781</v>
      </c>
      <c r="B17" s="132" t="s">
        <v>249</v>
      </c>
      <c r="C17" s="132" t="s">
        <v>250</v>
      </c>
      <c r="D17" s="132" t="s">
        <v>251</v>
      </c>
      <c r="E17" s="132" t="s">
        <v>252</v>
      </c>
      <c r="F17" s="132" t="s">
        <v>252</v>
      </c>
      <c r="G17" s="132" t="s">
        <v>253</v>
      </c>
      <c r="H17" s="132" t="s">
        <v>254</v>
      </c>
      <c r="I17" s="132">
        <v>9631</v>
      </c>
      <c r="J17" s="132" t="s">
        <v>285</v>
      </c>
      <c r="K17" s="132">
        <v>9631</v>
      </c>
      <c r="L17" s="132" t="s">
        <v>256</v>
      </c>
      <c r="M17" s="132" t="s">
        <v>257</v>
      </c>
      <c r="N17" s="132">
        <v>15369</v>
      </c>
      <c r="O17" s="132" t="s">
        <v>303</v>
      </c>
      <c r="P17" s="132">
        <v>22422</v>
      </c>
      <c r="Q17" s="132" t="s">
        <v>304</v>
      </c>
      <c r="R17" s="132" t="s">
        <v>385</v>
      </c>
      <c r="S17" s="132" t="s">
        <v>388</v>
      </c>
      <c r="T17" s="132" t="s">
        <v>388</v>
      </c>
      <c r="U17" s="132" t="s">
        <v>281</v>
      </c>
      <c r="V17" s="132" t="s">
        <v>273</v>
      </c>
      <c r="W17" s="132">
        <v>0</v>
      </c>
      <c r="X17" s="132" t="s">
        <v>263</v>
      </c>
      <c r="Y17" s="132">
        <v>355416485</v>
      </c>
      <c r="Z17" s="132" t="s">
        <v>389</v>
      </c>
      <c r="AA17" s="133">
        <v>40000</v>
      </c>
      <c r="AB17" s="132" t="s">
        <v>274</v>
      </c>
      <c r="AC17" s="132">
        <v>18</v>
      </c>
      <c r="AD17" s="132" t="s">
        <v>328</v>
      </c>
      <c r="AE17" s="132" t="s">
        <v>360</v>
      </c>
      <c r="AF17" s="132" t="s">
        <v>387</v>
      </c>
      <c r="AG17" s="132" t="s">
        <v>320</v>
      </c>
      <c r="AH17" s="132" t="s">
        <v>336</v>
      </c>
      <c r="AI17" s="133">
        <v>2690</v>
      </c>
      <c r="AJ17" s="133">
        <v>2690</v>
      </c>
      <c r="AK17" s="132" t="s">
        <v>413</v>
      </c>
      <c r="AL17" s="133">
        <v>34566.19</v>
      </c>
      <c r="AM17" s="133">
        <v>8959.81</v>
      </c>
      <c r="AN17" s="133">
        <v>43526</v>
      </c>
      <c r="AO17" s="133">
        <v>5433.81</v>
      </c>
      <c r="AP17" s="133">
        <v>69.19</v>
      </c>
      <c r="AQ17" s="133">
        <v>5503</v>
      </c>
      <c r="AR17" s="133">
        <v>5433.81</v>
      </c>
      <c r="AS17" s="133">
        <v>69.19</v>
      </c>
      <c r="AT17" s="133">
        <v>5503</v>
      </c>
      <c r="AU17" s="132">
        <v>24</v>
      </c>
      <c r="AV17" s="132"/>
      <c r="AW17" s="132"/>
      <c r="AX17" s="132"/>
      <c r="AY17" s="132"/>
      <c r="AZ17" s="132"/>
      <c r="BA17" s="132" t="s">
        <v>422</v>
      </c>
      <c r="BB17" s="122"/>
      <c r="BC17" s="122"/>
      <c r="BD17" s="132"/>
      <c r="BE17" s="133">
        <v>0</v>
      </c>
      <c r="BF17" s="132" t="s">
        <v>388</v>
      </c>
      <c r="BG17" s="132" t="s">
        <v>430</v>
      </c>
      <c r="BH17" s="122" t="s">
        <v>452</v>
      </c>
      <c r="BI17" s="122" t="s">
        <v>105</v>
      </c>
      <c r="BJ17" s="135">
        <v>46107</v>
      </c>
      <c r="BK17" s="136" t="s">
        <v>239</v>
      </c>
      <c r="BL17" s="94" t="s">
        <v>109</v>
      </c>
      <c r="BM17" s="97" t="s">
        <v>114</v>
      </c>
      <c r="BN17" s="98" t="s">
        <v>193</v>
      </c>
      <c r="BO17" s="122" t="s">
        <v>237</v>
      </c>
      <c r="BP17" s="137">
        <v>5503</v>
      </c>
      <c r="BQ17" s="42" t="s">
        <v>197</v>
      </c>
      <c r="BR17" s="134" t="s">
        <v>475</v>
      </c>
    </row>
    <row r="18" spans="1:70" ht="30" customHeight="1" x14ac:dyDescent="0.35">
      <c r="A18" s="132">
        <v>1557</v>
      </c>
      <c r="B18" s="132" t="s">
        <v>249</v>
      </c>
      <c r="C18" s="132" t="s">
        <v>250</v>
      </c>
      <c r="D18" s="132" t="s">
        <v>251</v>
      </c>
      <c r="E18" s="132" t="s">
        <v>252</v>
      </c>
      <c r="F18" s="132" t="s">
        <v>252</v>
      </c>
      <c r="G18" s="132" t="s">
        <v>253</v>
      </c>
      <c r="H18" s="132" t="s">
        <v>254</v>
      </c>
      <c r="I18" s="132">
        <v>9597</v>
      </c>
      <c r="J18" s="132" t="s">
        <v>295</v>
      </c>
      <c r="K18" s="132">
        <v>9597</v>
      </c>
      <c r="L18" s="132" t="s">
        <v>256</v>
      </c>
      <c r="M18" s="132" t="s">
        <v>257</v>
      </c>
      <c r="N18" s="132">
        <v>15335</v>
      </c>
      <c r="O18" s="132" t="s">
        <v>296</v>
      </c>
      <c r="P18" s="132">
        <v>409357</v>
      </c>
      <c r="Q18" s="132" t="s">
        <v>358</v>
      </c>
      <c r="R18" s="132" t="s">
        <v>319</v>
      </c>
      <c r="S18" s="132" t="s">
        <v>372</v>
      </c>
      <c r="T18" s="132" t="s">
        <v>372</v>
      </c>
      <c r="U18" s="132" t="s">
        <v>281</v>
      </c>
      <c r="V18" s="132" t="s">
        <v>273</v>
      </c>
      <c r="W18" s="132">
        <v>541</v>
      </c>
      <c r="X18" s="132" t="s">
        <v>333</v>
      </c>
      <c r="Y18" s="132">
        <v>351049907</v>
      </c>
      <c r="Z18" s="132" t="s">
        <v>373</v>
      </c>
      <c r="AA18" s="133">
        <v>44040</v>
      </c>
      <c r="AB18" s="132" t="s">
        <v>266</v>
      </c>
      <c r="AC18" s="132">
        <v>24</v>
      </c>
      <c r="AD18" s="132" t="s">
        <v>267</v>
      </c>
      <c r="AE18" s="132" t="s">
        <v>351</v>
      </c>
      <c r="AF18" s="132" t="s">
        <v>370</v>
      </c>
      <c r="AG18" s="132" t="s">
        <v>320</v>
      </c>
      <c r="AH18" s="132" t="s">
        <v>362</v>
      </c>
      <c r="AI18" s="133">
        <v>1965</v>
      </c>
      <c r="AJ18" s="133">
        <v>2400</v>
      </c>
      <c r="AK18" s="132" t="s">
        <v>354</v>
      </c>
      <c r="AL18" s="133">
        <v>30636.28</v>
      </c>
      <c r="AM18" s="133">
        <v>12128.72</v>
      </c>
      <c r="AN18" s="133">
        <v>42765</v>
      </c>
      <c r="AO18" s="133">
        <v>13403.72</v>
      </c>
      <c r="AP18" s="133">
        <v>996.28</v>
      </c>
      <c r="AQ18" s="133">
        <v>14400</v>
      </c>
      <c r="AR18" s="133">
        <v>13403.72</v>
      </c>
      <c r="AS18" s="133">
        <v>996.28</v>
      </c>
      <c r="AT18" s="133">
        <v>14400</v>
      </c>
      <c r="AU18" s="132">
        <v>35</v>
      </c>
      <c r="AV18" s="132"/>
      <c r="AW18" s="132"/>
      <c r="AX18" s="132"/>
      <c r="AY18" s="132"/>
      <c r="AZ18" s="132"/>
      <c r="BA18" s="132" t="s">
        <v>422</v>
      </c>
      <c r="BB18" s="122"/>
      <c r="BC18" s="122"/>
      <c r="BD18" s="132" t="s">
        <v>346</v>
      </c>
      <c r="BE18" s="133">
        <v>44040</v>
      </c>
      <c r="BF18" s="132" t="s">
        <v>372</v>
      </c>
      <c r="BG18" s="132" t="s">
        <v>426</v>
      </c>
      <c r="BH18" s="122" t="s">
        <v>452</v>
      </c>
      <c r="BI18" s="122" t="s">
        <v>105</v>
      </c>
      <c r="BJ18" s="135">
        <v>46107</v>
      </c>
      <c r="BK18" s="136" t="s">
        <v>239</v>
      </c>
      <c r="BL18" s="94" t="s">
        <v>109</v>
      </c>
      <c r="BM18" s="97" t="s">
        <v>114</v>
      </c>
      <c r="BN18" s="98" t="s">
        <v>193</v>
      </c>
      <c r="BO18" s="122" t="s">
        <v>237</v>
      </c>
      <c r="BP18" s="137">
        <v>2400</v>
      </c>
      <c r="BQ18" s="42" t="s">
        <v>196</v>
      </c>
      <c r="BR18" s="134" t="s">
        <v>470</v>
      </c>
    </row>
    <row r="19" spans="1:70" ht="30" customHeight="1" x14ac:dyDescent="0.35">
      <c r="A19" s="132">
        <v>1557</v>
      </c>
      <c r="B19" s="132" t="s">
        <v>249</v>
      </c>
      <c r="C19" s="132" t="s">
        <v>250</v>
      </c>
      <c r="D19" s="132" t="s">
        <v>251</v>
      </c>
      <c r="E19" s="132" t="s">
        <v>252</v>
      </c>
      <c r="F19" s="132" t="s">
        <v>252</v>
      </c>
      <c r="G19" s="132" t="s">
        <v>253</v>
      </c>
      <c r="H19" s="132" t="s">
        <v>254</v>
      </c>
      <c r="I19" s="132">
        <v>9597</v>
      </c>
      <c r="J19" s="132" t="s">
        <v>295</v>
      </c>
      <c r="K19" s="132">
        <v>9597</v>
      </c>
      <c r="L19" s="132" t="s">
        <v>256</v>
      </c>
      <c r="M19" s="132" t="s">
        <v>257</v>
      </c>
      <c r="N19" s="132">
        <v>15335</v>
      </c>
      <c r="O19" s="132" t="s">
        <v>296</v>
      </c>
      <c r="P19" s="132">
        <v>409357</v>
      </c>
      <c r="Q19" s="132" t="s">
        <v>358</v>
      </c>
      <c r="R19" s="132" t="s">
        <v>319</v>
      </c>
      <c r="S19" s="132" t="s">
        <v>372</v>
      </c>
      <c r="T19" s="132" t="s">
        <v>372</v>
      </c>
      <c r="U19" s="132" t="s">
        <v>281</v>
      </c>
      <c r="V19" s="132" t="s">
        <v>273</v>
      </c>
      <c r="W19" s="132">
        <v>541</v>
      </c>
      <c r="X19" s="132" t="s">
        <v>333</v>
      </c>
      <c r="Y19" s="132">
        <v>351049907</v>
      </c>
      <c r="Z19" s="132" t="s">
        <v>373</v>
      </c>
      <c r="AA19" s="133">
        <v>44040</v>
      </c>
      <c r="AB19" s="132" t="s">
        <v>266</v>
      </c>
      <c r="AC19" s="132">
        <v>24</v>
      </c>
      <c r="AD19" s="132" t="s">
        <v>267</v>
      </c>
      <c r="AE19" s="132" t="s">
        <v>351</v>
      </c>
      <c r="AF19" s="132" t="s">
        <v>370</v>
      </c>
      <c r="AG19" s="132" t="s">
        <v>320</v>
      </c>
      <c r="AH19" s="132" t="s">
        <v>362</v>
      </c>
      <c r="AI19" s="133">
        <v>1965</v>
      </c>
      <c r="AJ19" s="133">
        <v>2400</v>
      </c>
      <c r="AK19" s="132" t="s">
        <v>354</v>
      </c>
      <c r="AL19" s="133">
        <v>30636.28</v>
      </c>
      <c r="AM19" s="133">
        <v>12128.72</v>
      </c>
      <c r="AN19" s="133">
        <v>42765</v>
      </c>
      <c r="AO19" s="133">
        <v>13403.72</v>
      </c>
      <c r="AP19" s="133">
        <v>996.28</v>
      </c>
      <c r="AQ19" s="133">
        <v>14400</v>
      </c>
      <c r="AR19" s="133">
        <v>13403.72</v>
      </c>
      <c r="AS19" s="133">
        <v>996.28</v>
      </c>
      <c r="AT19" s="133">
        <v>14400</v>
      </c>
      <c r="AU19" s="132">
        <v>35</v>
      </c>
      <c r="AV19" s="132"/>
      <c r="AW19" s="132"/>
      <c r="AX19" s="132"/>
      <c r="AY19" s="132"/>
      <c r="AZ19" s="132"/>
      <c r="BA19" s="132" t="s">
        <v>422</v>
      </c>
      <c r="BB19" s="122"/>
      <c r="BC19" s="122"/>
      <c r="BD19" s="132" t="s">
        <v>346</v>
      </c>
      <c r="BE19" s="133">
        <v>44040</v>
      </c>
      <c r="BF19" s="132" t="s">
        <v>372</v>
      </c>
      <c r="BG19" s="132" t="s">
        <v>426</v>
      </c>
      <c r="BH19" s="122" t="s">
        <v>452</v>
      </c>
      <c r="BI19" s="122" t="s">
        <v>105</v>
      </c>
      <c r="BJ19" s="135">
        <v>46107</v>
      </c>
      <c r="BK19" s="136" t="s">
        <v>239</v>
      </c>
      <c r="BL19" s="94" t="s">
        <v>109</v>
      </c>
      <c r="BM19" s="97" t="s">
        <v>114</v>
      </c>
      <c r="BN19" s="98" t="s">
        <v>193</v>
      </c>
      <c r="BO19" s="122" t="s">
        <v>237</v>
      </c>
      <c r="BP19" s="137">
        <v>2400</v>
      </c>
      <c r="BQ19" s="42" t="s">
        <v>196</v>
      </c>
      <c r="BR19" s="134" t="s">
        <v>471</v>
      </c>
    </row>
    <row r="20" spans="1:70" ht="30" customHeight="1" x14ac:dyDescent="0.35">
      <c r="A20" s="132">
        <v>1653</v>
      </c>
      <c r="B20" s="132" t="s">
        <v>249</v>
      </c>
      <c r="C20" s="132" t="s">
        <v>250</v>
      </c>
      <c r="D20" s="132" t="s">
        <v>251</v>
      </c>
      <c r="E20" s="132" t="s">
        <v>252</v>
      </c>
      <c r="F20" s="132" t="s">
        <v>252</v>
      </c>
      <c r="G20" s="132" t="s">
        <v>253</v>
      </c>
      <c r="H20" s="132" t="s">
        <v>254</v>
      </c>
      <c r="I20" s="132">
        <v>9597</v>
      </c>
      <c r="J20" s="132" t="s">
        <v>295</v>
      </c>
      <c r="K20" s="132">
        <v>9597</v>
      </c>
      <c r="L20" s="132" t="s">
        <v>256</v>
      </c>
      <c r="M20" s="132" t="s">
        <v>257</v>
      </c>
      <c r="N20" s="132">
        <v>15335</v>
      </c>
      <c r="O20" s="132" t="s">
        <v>296</v>
      </c>
      <c r="P20" s="132">
        <v>22477</v>
      </c>
      <c r="Q20" s="132" t="s">
        <v>339</v>
      </c>
      <c r="R20" s="132" t="s">
        <v>319</v>
      </c>
      <c r="S20" s="132" t="s">
        <v>379</v>
      </c>
      <c r="T20" s="132" t="s">
        <v>379</v>
      </c>
      <c r="U20" s="132" t="s">
        <v>281</v>
      </c>
      <c r="V20" s="132" t="s">
        <v>273</v>
      </c>
      <c r="W20" s="132">
        <v>541</v>
      </c>
      <c r="X20" s="132" t="s">
        <v>333</v>
      </c>
      <c r="Y20" s="132">
        <v>351184070</v>
      </c>
      <c r="Z20" s="132" t="s">
        <v>380</v>
      </c>
      <c r="AA20" s="133">
        <v>44040</v>
      </c>
      <c r="AB20" s="132" t="s">
        <v>266</v>
      </c>
      <c r="AC20" s="132">
        <v>24</v>
      </c>
      <c r="AD20" s="132" t="s">
        <v>267</v>
      </c>
      <c r="AE20" s="132" t="s">
        <v>352</v>
      </c>
      <c r="AF20" s="132" t="s">
        <v>368</v>
      </c>
      <c r="AG20" s="132" t="s">
        <v>320</v>
      </c>
      <c r="AH20" s="132" t="s">
        <v>362</v>
      </c>
      <c r="AI20" s="133">
        <v>1815</v>
      </c>
      <c r="AJ20" s="133">
        <v>2400</v>
      </c>
      <c r="AK20" s="132" t="s">
        <v>332</v>
      </c>
      <c r="AL20" s="133">
        <v>22581.31</v>
      </c>
      <c r="AM20" s="133">
        <v>10433.69</v>
      </c>
      <c r="AN20" s="133">
        <v>33015</v>
      </c>
      <c r="AO20" s="133">
        <v>21458.69</v>
      </c>
      <c r="AP20" s="133">
        <v>2541.31</v>
      </c>
      <c r="AQ20" s="133">
        <v>24000</v>
      </c>
      <c r="AR20" s="133">
        <v>21458.69</v>
      </c>
      <c r="AS20" s="133">
        <v>2541.31</v>
      </c>
      <c r="AT20" s="133">
        <v>24000</v>
      </c>
      <c r="AU20" s="132">
        <v>35</v>
      </c>
      <c r="AV20" s="132"/>
      <c r="AW20" s="132"/>
      <c r="AX20" s="132"/>
      <c r="AY20" s="132"/>
      <c r="AZ20" s="132"/>
      <c r="BA20" s="132" t="s">
        <v>422</v>
      </c>
      <c r="BB20" s="122"/>
      <c r="BC20" s="122"/>
      <c r="BD20" s="132" t="s">
        <v>346</v>
      </c>
      <c r="BE20" s="133">
        <v>44040</v>
      </c>
      <c r="BF20" s="132" t="s">
        <v>379</v>
      </c>
      <c r="BG20" s="132" t="s">
        <v>428</v>
      </c>
      <c r="BH20" s="122" t="s">
        <v>452</v>
      </c>
      <c r="BI20" s="122" t="s">
        <v>105</v>
      </c>
      <c r="BJ20" s="135">
        <v>46107</v>
      </c>
      <c r="BK20" s="136" t="s">
        <v>239</v>
      </c>
      <c r="BL20" s="94" t="s">
        <v>109</v>
      </c>
      <c r="BM20" s="97" t="s">
        <v>114</v>
      </c>
      <c r="BN20" s="98" t="s">
        <v>193</v>
      </c>
      <c r="BO20" s="122" t="s">
        <v>237</v>
      </c>
      <c r="BP20" s="137">
        <v>2400</v>
      </c>
      <c r="BQ20" s="42" t="s">
        <v>196</v>
      </c>
      <c r="BR20" s="134" t="s">
        <v>471</v>
      </c>
    </row>
    <row r="21" spans="1:70" ht="30" customHeight="1" x14ac:dyDescent="0.35">
      <c r="A21" s="132">
        <v>1653</v>
      </c>
      <c r="B21" s="132" t="s">
        <v>249</v>
      </c>
      <c r="C21" s="132" t="s">
        <v>250</v>
      </c>
      <c r="D21" s="132" t="s">
        <v>251</v>
      </c>
      <c r="E21" s="132" t="s">
        <v>252</v>
      </c>
      <c r="F21" s="132" t="s">
        <v>252</v>
      </c>
      <c r="G21" s="132" t="s">
        <v>253</v>
      </c>
      <c r="H21" s="132" t="s">
        <v>254</v>
      </c>
      <c r="I21" s="132">
        <v>9597</v>
      </c>
      <c r="J21" s="132" t="s">
        <v>295</v>
      </c>
      <c r="K21" s="132">
        <v>9597</v>
      </c>
      <c r="L21" s="132" t="s">
        <v>256</v>
      </c>
      <c r="M21" s="132" t="s">
        <v>257</v>
      </c>
      <c r="N21" s="132">
        <v>15335</v>
      </c>
      <c r="O21" s="132" t="s">
        <v>296</v>
      </c>
      <c r="P21" s="132">
        <v>22477</v>
      </c>
      <c r="Q21" s="132" t="s">
        <v>339</v>
      </c>
      <c r="R21" s="132" t="s">
        <v>319</v>
      </c>
      <c r="S21" s="132" t="s">
        <v>379</v>
      </c>
      <c r="T21" s="132" t="s">
        <v>379</v>
      </c>
      <c r="U21" s="132" t="s">
        <v>281</v>
      </c>
      <c r="V21" s="132" t="s">
        <v>273</v>
      </c>
      <c r="W21" s="132">
        <v>541</v>
      </c>
      <c r="X21" s="132" t="s">
        <v>333</v>
      </c>
      <c r="Y21" s="132">
        <v>351184070</v>
      </c>
      <c r="Z21" s="132" t="s">
        <v>380</v>
      </c>
      <c r="AA21" s="133">
        <v>44040</v>
      </c>
      <c r="AB21" s="132" t="s">
        <v>266</v>
      </c>
      <c r="AC21" s="132">
        <v>24</v>
      </c>
      <c r="AD21" s="132" t="s">
        <v>267</v>
      </c>
      <c r="AE21" s="132" t="s">
        <v>352</v>
      </c>
      <c r="AF21" s="132" t="s">
        <v>368</v>
      </c>
      <c r="AG21" s="132" t="s">
        <v>320</v>
      </c>
      <c r="AH21" s="132" t="s">
        <v>362</v>
      </c>
      <c r="AI21" s="133">
        <v>1815</v>
      </c>
      <c r="AJ21" s="133">
        <v>2400</v>
      </c>
      <c r="AK21" s="132" t="s">
        <v>332</v>
      </c>
      <c r="AL21" s="133">
        <v>22581.31</v>
      </c>
      <c r="AM21" s="133">
        <v>10433.69</v>
      </c>
      <c r="AN21" s="133">
        <v>33015</v>
      </c>
      <c r="AO21" s="133">
        <v>21458.69</v>
      </c>
      <c r="AP21" s="133">
        <v>2541.31</v>
      </c>
      <c r="AQ21" s="133">
        <v>24000</v>
      </c>
      <c r="AR21" s="133">
        <v>21458.69</v>
      </c>
      <c r="AS21" s="133">
        <v>2541.31</v>
      </c>
      <c r="AT21" s="133">
        <v>24000</v>
      </c>
      <c r="AU21" s="132">
        <v>35</v>
      </c>
      <c r="AV21" s="132"/>
      <c r="AW21" s="132"/>
      <c r="AX21" s="132"/>
      <c r="AY21" s="132"/>
      <c r="AZ21" s="132"/>
      <c r="BA21" s="132" t="s">
        <v>422</v>
      </c>
      <c r="BB21" s="122"/>
      <c r="BC21" s="122"/>
      <c r="BD21" s="132" t="s">
        <v>346</v>
      </c>
      <c r="BE21" s="133">
        <v>44040</v>
      </c>
      <c r="BF21" s="132" t="s">
        <v>379</v>
      </c>
      <c r="BG21" s="132" t="s">
        <v>428</v>
      </c>
      <c r="BH21" s="122" t="s">
        <v>452</v>
      </c>
      <c r="BI21" s="122" t="s">
        <v>105</v>
      </c>
      <c r="BJ21" s="135">
        <v>46107</v>
      </c>
      <c r="BK21" s="136" t="s">
        <v>239</v>
      </c>
      <c r="BL21" s="94" t="s">
        <v>109</v>
      </c>
      <c r="BM21" s="97" t="s">
        <v>114</v>
      </c>
      <c r="BN21" s="98" t="s">
        <v>193</v>
      </c>
      <c r="BO21" s="122" t="s">
        <v>237</v>
      </c>
      <c r="BP21" s="137">
        <v>2400</v>
      </c>
      <c r="BQ21" s="42" t="s">
        <v>196</v>
      </c>
      <c r="BR21" s="134" t="s">
        <v>472</v>
      </c>
    </row>
    <row r="22" spans="1:70" ht="30" customHeight="1" x14ac:dyDescent="0.35">
      <c r="A22" s="132">
        <v>2596</v>
      </c>
      <c r="B22" s="132" t="s">
        <v>249</v>
      </c>
      <c r="C22" s="132" t="s">
        <v>250</v>
      </c>
      <c r="D22" s="132" t="s">
        <v>251</v>
      </c>
      <c r="E22" s="132" t="s">
        <v>252</v>
      </c>
      <c r="F22" s="132" t="s">
        <v>252</v>
      </c>
      <c r="G22" s="132" t="s">
        <v>253</v>
      </c>
      <c r="H22" s="132" t="s">
        <v>254</v>
      </c>
      <c r="I22" s="132">
        <v>9597</v>
      </c>
      <c r="J22" s="132" t="s">
        <v>295</v>
      </c>
      <c r="K22" s="132">
        <v>9597</v>
      </c>
      <c r="L22" s="132" t="s">
        <v>256</v>
      </c>
      <c r="M22" s="132" t="s">
        <v>257</v>
      </c>
      <c r="N22" s="132">
        <v>15335</v>
      </c>
      <c r="O22" s="132" t="s">
        <v>296</v>
      </c>
      <c r="P22" s="132">
        <v>22477</v>
      </c>
      <c r="Q22" s="132" t="s">
        <v>339</v>
      </c>
      <c r="R22" s="132" t="s">
        <v>385</v>
      </c>
      <c r="S22" s="132" t="s">
        <v>379</v>
      </c>
      <c r="T22" s="132" t="s">
        <v>379</v>
      </c>
      <c r="U22" s="132" t="s">
        <v>281</v>
      </c>
      <c r="V22" s="132" t="s">
        <v>273</v>
      </c>
      <c r="W22" s="132">
        <v>0</v>
      </c>
      <c r="X22" s="132" t="s">
        <v>263</v>
      </c>
      <c r="Y22" s="132">
        <v>354723914</v>
      </c>
      <c r="Z22" s="132" t="s">
        <v>380</v>
      </c>
      <c r="AA22" s="133">
        <v>30000</v>
      </c>
      <c r="AB22" s="132" t="s">
        <v>266</v>
      </c>
      <c r="AC22" s="132">
        <v>18</v>
      </c>
      <c r="AD22" s="132" t="s">
        <v>328</v>
      </c>
      <c r="AE22" s="132" t="s">
        <v>352</v>
      </c>
      <c r="AF22" s="132" t="s">
        <v>368</v>
      </c>
      <c r="AG22" s="132" t="s">
        <v>320</v>
      </c>
      <c r="AH22" s="132" t="s">
        <v>359</v>
      </c>
      <c r="AI22" s="133">
        <v>2020</v>
      </c>
      <c r="AJ22" s="133">
        <v>2020</v>
      </c>
      <c r="AK22" s="132" t="s">
        <v>347</v>
      </c>
      <c r="AL22" s="133">
        <v>5401.72</v>
      </c>
      <c r="AM22" s="133">
        <v>2678.28</v>
      </c>
      <c r="AN22" s="133">
        <v>8080</v>
      </c>
      <c r="AO22" s="133">
        <v>24598.28</v>
      </c>
      <c r="AP22" s="133">
        <v>4069.72</v>
      </c>
      <c r="AQ22" s="133">
        <v>28668</v>
      </c>
      <c r="AR22" s="133">
        <v>24598.28</v>
      </c>
      <c r="AS22" s="133">
        <v>4069.72</v>
      </c>
      <c r="AT22" s="133">
        <v>28668</v>
      </c>
      <c r="AU22" s="132">
        <v>25</v>
      </c>
      <c r="AV22" s="132"/>
      <c r="AW22" s="132"/>
      <c r="AX22" s="132"/>
      <c r="AY22" s="132"/>
      <c r="AZ22" s="132"/>
      <c r="BA22" s="132" t="s">
        <v>422</v>
      </c>
      <c r="BB22" s="122"/>
      <c r="BC22" s="122"/>
      <c r="BD22" s="132" t="s">
        <v>344</v>
      </c>
      <c r="BE22" s="133">
        <v>30000</v>
      </c>
      <c r="BF22" s="132" t="s">
        <v>379</v>
      </c>
      <c r="BG22" s="132" t="s">
        <v>428</v>
      </c>
      <c r="BH22" s="122" t="s">
        <v>452</v>
      </c>
      <c r="BI22" s="122" t="s">
        <v>105</v>
      </c>
      <c r="BJ22" s="135">
        <v>46107</v>
      </c>
      <c r="BK22" s="136" t="s">
        <v>239</v>
      </c>
      <c r="BL22" s="94" t="s">
        <v>109</v>
      </c>
      <c r="BM22" s="97" t="s">
        <v>114</v>
      </c>
      <c r="BN22" s="98" t="s">
        <v>193</v>
      </c>
      <c r="BO22" s="122" t="s">
        <v>237</v>
      </c>
      <c r="BP22" s="137">
        <v>2020</v>
      </c>
      <c r="BQ22" s="42" t="s">
        <v>196</v>
      </c>
      <c r="BR22" s="134" t="s">
        <v>473</v>
      </c>
    </row>
    <row r="23" spans="1:70" ht="30" customHeight="1" x14ac:dyDescent="0.35">
      <c r="A23" s="132">
        <v>2596</v>
      </c>
      <c r="B23" s="132" t="s">
        <v>249</v>
      </c>
      <c r="C23" s="132" t="s">
        <v>250</v>
      </c>
      <c r="D23" s="132" t="s">
        <v>251</v>
      </c>
      <c r="E23" s="132" t="s">
        <v>252</v>
      </c>
      <c r="F23" s="132" t="s">
        <v>252</v>
      </c>
      <c r="G23" s="132" t="s">
        <v>253</v>
      </c>
      <c r="H23" s="132" t="s">
        <v>254</v>
      </c>
      <c r="I23" s="132">
        <v>9597</v>
      </c>
      <c r="J23" s="132" t="s">
        <v>295</v>
      </c>
      <c r="K23" s="132">
        <v>9597</v>
      </c>
      <c r="L23" s="132" t="s">
        <v>256</v>
      </c>
      <c r="M23" s="132" t="s">
        <v>257</v>
      </c>
      <c r="N23" s="132">
        <v>15335</v>
      </c>
      <c r="O23" s="132" t="s">
        <v>296</v>
      </c>
      <c r="P23" s="132">
        <v>22477</v>
      </c>
      <c r="Q23" s="132" t="s">
        <v>339</v>
      </c>
      <c r="R23" s="132" t="s">
        <v>385</v>
      </c>
      <c r="S23" s="132" t="s">
        <v>379</v>
      </c>
      <c r="T23" s="132" t="s">
        <v>379</v>
      </c>
      <c r="U23" s="132" t="s">
        <v>281</v>
      </c>
      <c r="V23" s="132" t="s">
        <v>273</v>
      </c>
      <c r="W23" s="132">
        <v>0</v>
      </c>
      <c r="X23" s="132" t="s">
        <v>263</v>
      </c>
      <c r="Y23" s="132">
        <v>354723914</v>
      </c>
      <c r="Z23" s="132" t="s">
        <v>380</v>
      </c>
      <c r="AA23" s="133">
        <v>30000</v>
      </c>
      <c r="AB23" s="132" t="s">
        <v>266</v>
      </c>
      <c r="AC23" s="132">
        <v>18</v>
      </c>
      <c r="AD23" s="132" t="s">
        <v>328</v>
      </c>
      <c r="AE23" s="132" t="s">
        <v>352</v>
      </c>
      <c r="AF23" s="132" t="s">
        <v>368</v>
      </c>
      <c r="AG23" s="132" t="s">
        <v>320</v>
      </c>
      <c r="AH23" s="132" t="s">
        <v>359</v>
      </c>
      <c r="AI23" s="133">
        <v>2020</v>
      </c>
      <c r="AJ23" s="133">
        <v>2020</v>
      </c>
      <c r="AK23" s="132" t="s">
        <v>347</v>
      </c>
      <c r="AL23" s="133">
        <v>5401.72</v>
      </c>
      <c r="AM23" s="133">
        <v>2678.28</v>
      </c>
      <c r="AN23" s="133">
        <v>8080</v>
      </c>
      <c r="AO23" s="133">
        <v>24598.28</v>
      </c>
      <c r="AP23" s="133">
        <v>4069.72</v>
      </c>
      <c r="AQ23" s="133">
        <v>28668</v>
      </c>
      <c r="AR23" s="133">
        <v>24598.28</v>
      </c>
      <c r="AS23" s="133">
        <v>4069.72</v>
      </c>
      <c r="AT23" s="133">
        <v>28668</v>
      </c>
      <c r="AU23" s="132">
        <v>25</v>
      </c>
      <c r="AV23" s="132"/>
      <c r="AW23" s="132"/>
      <c r="AX23" s="132"/>
      <c r="AY23" s="132"/>
      <c r="AZ23" s="132"/>
      <c r="BA23" s="132" t="s">
        <v>422</v>
      </c>
      <c r="BB23" s="122"/>
      <c r="BC23" s="122"/>
      <c r="BD23" s="132" t="s">
        <v>344</v>
      </c>
      <c r="BE23" s="133">
        <v>30000</v>
      </c>
      <c r="BF23" s="132" t="s">
        <v>379</v>
      </c>
      <c r="BG23" s="132" t="s">
        <v>428</v>
      </c>
      <c r="BH23" s="122" t="s">
        <v>452</v>
      </c>
      <c r="BI23" s="122" t="s">
        <v>105</v>
      </c>
      <c r="BJ23" s="135">
        <v>46107</v>
      </c>
      <c r="BK23" s="136" t="s">
        <v>239</v>
      </c>
      <c r="BL23" s="94" t="s">
        <v>109</v>
      </c>
      <c r="BM23" s="97" t="s">
        <v>114</v>
      </c>
      <c r="BN23" s="98" t="s">
        <v>193</v>
      </c>
      <c r="BO23" s="122" t="s">
        <v>237</v>
      </c>
      <c r="BP23" s="137">
        <v>2020</v>
      </c>
      <c r="BQ23" s="42" t="s">
        <v>196</v>
      </c>
      <c r="BR23" s="134" t="s">
        <v>474</v>
      </c>
    </row>
    <row r="24" spans="1:70" ht="30" customHeight="1" x14ac:dyDescent="0.35">
      <c r="A24" s="132">
        <v>2066</v>
      </c>
      <c r="B24" s="132" t="s">
        <v>249</v>
      </c>
      <c r="C24" s="132" t="s">
        <v>250</v>
      </c>
      <c r="D24" s="132" t="s">
        <v>251</v>
      </c>
      <c r="E24" s="132" t="s">
        <v>252</v>
      </c>
      <c r="F24" s="132" t="s">
        <v>252</v>
      </c>
      <c r="G24" s="132" t="s">
        <v>253</v>
      </c>
      <c r="H24" s="132" t="s">
        <v>254</v>
      </c>
      <c r="I24" s="132">
        <v>9595</v>
      </c>
      <c r="J24" s="132" t="s">
        <v>292</v>
      </c>
      <c r="K24" s="132">
        <v>9595</v>
      </c>
      <c r="L24" s="132" t="s">
        <v>277</v>
      </c>
      <c r="M24" s="132" t="s">
        <v>278</v>
      </c>
      <c r="N24" s="132">
        <v>15333</v>
      </c>
      <c r="O24" s="132" t="s">
        <v>293</v>
      </c>
      <c r="P24" s="132">
        <v>22553</v>
      </c>
      <c r="Q24" s="132" t="s">
        <v>341</v>
      </c>
      <c r="R24" s="132" t="s">
        <v>319</v>
      </c>
      <c r="S24" s="132" t="s">
        <v>396</v>
      </c>
      <c r="T24" s="132" t="s">
        <v>396</v>
      </c>
      <c r="U24" s="132" t="s">
        <v>281</v>
      </c>
      <c r="V24" s="132" t="s">
        <v>273</v>
      </c>
      <c r="W24" s="132">
        <v>541</v>
      </c>
      <c r="X24" s="132" t="s">
        <v>333</v>
      </c>
      <c r="Y24" s="132">
        <v>352588648</v>
      </c>
      <c r="Z24" s="132" t="s">
        <v>397</v>
      </c>
      <c r="AA24" s="133">
        <v>42000</v>
      </c>
      <c r="AB24" s="132" t="s">
        <v>288</v>
      </c>
      <c r="AC24" s="132">
        <v>24</v>
      </c>
      <c r="AD24" s="132" t="s">
        <v>267</v>
      </c>
      <c r="AE24" s="132" t="s">
        <v>393</v>
      </c>
      <c r="AF24" s="132" t="s">
        <v>394</v>
      </c>
      <c r="AG24" s="132" t="s">
        <v>320</v>
      </c>
      <c r="AH24" s="132" t="s">
        <v>395</v>
      </c>
      <c r="AI24" s="133">
        <v>2240</v>
      </c>
      <c r="AJ24" s="133">
        <v>2240</v>
      </c>
      <c r="AK24" s="132" t="s">
        <v>355</v>
      </c>
      <c r="AL24" s="133">
        <v>12608.25</v>
      </c>
      <c r="AM24" s="133">
        <v>7561.75</v>
      </c>
      <c r="AN24" s="133">
        <v>20170</v>
      </c>
      <c r="AO24" s="133">
        <v>29391.75</v>
      </c>
      <c r="AP24" s="133">
        <v>3871.25</v>
      </c>
      <c r="AQ24" s="133">
        <v>33263</v>
      </c>
      <c r="AR24" s="133">
        <v>29391.75</v>
      </c>
      <c r="AS24" s="133">
        <v>3871.25</v>
      </c>
      <c r="AT24" s="133">
        <v>33263</v>
      </c>
      <c r="AU24" s="132">
        <v>30</v>
      </c>
      <c r="AV24" s="132"/>
      <c r="AW24" s="132"/>
      <c r="AX24" s="132"/>
      <c r="AY24" s="132"/>
      <c r="AZ24" s="132"/>
      <c r="BA24" s="132" t="s">
        <v>422</v>
      </c>
      <c r="BB24" s="122"/>
      <c r="BC24" s="122"/>
      <c r="BD24" s="132" t="s">
        <v>346</v>
      </c>
      <c r="BE24" s="133">
        <v>42000</v>
      </c>
      <c r="BF24" s="132" t="s">
        <v>396</v>
      </c>
      <c r="BG24" s="132" t="s">
        <v>431</v>
      </c>
      <c r="BH24" s="122" t="s">
        <v>452</v>
      </c>
      <c r="BI24" s="122" t="s">
        <v>105</v>
      </c>
      <c r="BJ24" s="135">
        <v>46107</v>
      </c>
      <c r="BK24" s="136" t="s">
        <v>239</v>
      </c>
      <c r="BL24" s="94" t="s">
        <v>109</v>
      </c>
      <c r="BM24" s="97" t="s">
        <v>114</v>
      </c>
      <c r="BN24" s="98" t="s">
        <v>193</v>
      </c>
      <c r="BO24" s="122" t="s">
        <v>237</v>
      </c>
      <c r="BP24" s="137">
        <v>2240</v>
      </c>
      <c r="BQ24" s="42" t="s">
        <v>195</v>
      </c>
      <c r="BR24" s="134" t="s">
        <v>467</v>
      </c>
    </row>
    <row r="25" spans="1:70" ht="30" customHeight="1" x14ac:dyDescent="0.35">
      <c r="A25" s="132">
        <v>2531</v>
      </c>
      <c r="B25" s="132" t="s">
        <v>249</v>
      </c>
      <c r="C25" s="132" t="s">
        <v>250</v>
      </c>
      <c r="D25" s="132" t="s">
        <v>251</v>
      </c>
      <c r="E25" s="132" t="s">
        <v>252</v>
      </c>
      <c r="F25" s="132" t="s">
        <v>252</v>
      </c>
      <c r="G25" s="132" t="s">
        <v>253</v>
      </c>
      <c r="H25" s="132" t="s">
        <v>254</v>
      </c>
      <c r="I25" s="132">
        <v>9622</v>
      </c>
      <c r="J25" s="132" t="s">
        <v>282</v>
      </c>
      <c r="K25" s="132">
        <v>9622</v>
      </c>
      <c r="L25" s="132" t="s">
        <v>256</v>
      </c>
      <c r="M25" s="132" t="s">
        <v>257</v>
      </c>
      <c r="N25" s="132">
        <v>15360</v>
      </c>
      <c r="O25" s="132" t="s">
        <v>301</v>
      </c>
      <c r="P25" s="132">
        <v>436686</v>
      </c>
      <c r="Q25" s="132" t="s">
        <v>405</v>
      </c>
      <c r="R25" s="132" t="s">
        <v>319</v>
      </c>
      <c r="S25" s="132" t="s">
        <v>408</v>
      </c>
      <c r="T25" s="132" t="s">
        <v>408</v>
      </c>
      <c r="U25" s="132" t="s">
        <v>281</v>
      </c>
      <c r="V25" s="132" t="s">
        <v>273</v>
      </c>
      <c r="W25" s="132">
        <v>0</v>
      </c>
      <c r="X25" s="132" t="s">
        <v>409</v>
      </c>
      <c r="Y25" s="132">
        <v>354271291</v>
      </c>
      <c r="Z25" s="132" t="s">
        <v>410</v>
      </c>
      <c r="AA25" s="133">
        <v>42000</v>
      </c>
      <c r="AB25" s="132" t="s">
        <v>266</v>
      </c>
      <c r="AC25" s="132">
        <v>24</v>
      </c>
      <c r="AD25" s="132" t="s">
        <v>267</v>
      </c>
      <c r="AE25" s="132" t="s">
        <v>421</v>
      </c>
      <c r="AF25" s="132" t="s">
        <v>407</v>
      </c>
      <c r="AG25" s="132" t="s">
        <v>320</v>
      </c>
      <c r="AH25" s="132" t="s">
        <v>324</v>
      </c>
      <c r="AI25" s="133">
        <v>2240</v>
      </c>
      <c r="AJ25" s="133">
        <v>2240</v>
      </c>
      <c r="AK25" s="132" t="s">
        <v>355</v>
      </c>
      <c r="AL25" s="133">
        <v>19561.11</v>
      </c>
      <c r="AM25" s="133">
        <v>9558.89</v>
      </c>
      <c r="AN25" s="133">
        <v>29120</v>
      </c>
      <c r="AO25" s="133">
        <v>22438.89</v>
      </c>
      <c r="AP25" s="133">
        <v>2951.11</v>
      </c>
      <c r="AQ25" s="133">
        <v>25390</v>
      </c>
      <c r="AR25" s="133">
        <v>22438.89</v>
      </c>
      <c r="AS25" s="133">
        <v>2951.11</v>
      </c>
      <c r="AT25" s="133">
        <v>25390</v>
      </c>
      <c r="AU25" s="132">
        <v>26</v>
      </c>
      <c r="AV25" s="132"/>
      <c r="AW25" s="132"/>
      <c r="AX25" s="132"/>
      <c r="AY25" s="132"/>
      <c r="AZ25" s="132"/>
      <c r="BA25" s="132" t="s">
        <v>422</v>
      </c>
      <c r="BB25" s="122"/>
      <c r="BC25" s="122"/>
      <c r="BD25" s="132"/>
      <c r="BE25" s="133">
        <v>0</v>
      </c>
      <c r="BF25" s="132" t="s">
        <v>408</v>
      </c>
      <c r="BG25" s="132" t="s">
        <v>433</v>
      </c>
      <c r="BH25" s="122" t="s">
        <v>452</v>
      </c>
      <c r="BI25" s="122" t="s">
        <v>105</v>
      </c>
      <c r="BJ25" s="135">
        <v>46107</v>
      </c>
      <c r="BK25" s="136" t="s">
        <v>239</v>
      </c>
      <c r="BL25" s="94" t="s">
        <v>109</v>
      </c>
      <c r="BM25" s="97" t="s">
        <v>114</v>
      </c>
      <c r="BN25" s="98" t="s">
        <v>193</v>
      </c>
      <c r="BO25" s="122" t="s">
        <v>237</v>
      </c>
      <c r="BP25" s="137">
        <v>2240</v>
      </c>
      <c r="BQ25" s="42" t="s">
        <v>195</v>
      </c>
      <c r="BR25" s="134" t="s">
        <v>466</v>
      </c>
    </row>
    <row r="26" spans="1:70" ht="30" customHeight="1" x14ac:dyDescent="0.35">
      <c r="A26" s="132">
        <v>2532</v>
      </c>
      <c r="B26" s="132" t="s">
        <v>249</v>
      </c>
      <c r="C26" s="132" t="s">
        <v>250</v>
      </c>
      <c r="D26" s="132" t="s">
        <v>251</v>
      </c>
      <c r="E26" s="132" t="s">
        <v>252</v>
      </c>
      <c r="F26" s="132" t="s">
        <v>252</v>
      </c>
      <c r="G26" s="132" t="s">
        <v>253</v>
      </c>
      <c r="H26" s="132" t="s">
        <v>254</v>
      </c>
      <c r="I26" s="132">
        <v>9622</v>
      </c>
      <c r="J26" s="132" t="s">
        <v>282</v>
      </c>
      <c r="K26" s="132">
        <v>9622</v>
      </c>
      <c r="L26" s="132" t="s">
        <v>256</v>
      </c>
      <c r="M26" s="132" t="s">
        <v>257</v>
      </c>
      <c r="N26" s="132">
        <v>15295</v>
      </c>
      <c r="O26" s="132" t="s">
        <v>283</v>
      </c>
      <c r="P26" s="132">
        <v>436420</v>
      </c>
      <c r="Q26" s="132" t="s">
        <v>322</v>
      </c>
      <c r="R26" s="132" t="s">
        <v>319</v>
      </c>
      <c r="S26" s="132" t="s">
        <v>411</v>
      </c>
      <c r="T26" s="132" t="s">
        <v>411</v>
      </c>
      <c r="U26" s="132" t="s">
        <v>281</v>
      </c>
      <c r="V26" s="132" t="s">
        <v>273</v>
      </c>
      <c r="W26" s="132">
        <v>0</v>
      </c>
      <c r="X26" s="132" t="s">
        <v>263</v>
      </c>
      <c r="Y26" s="132">
        <v>354274063</v>
      </c>
      <c r="Z26" s="132" t="s">
        <v>412</v>
      </c>
      <c r="AA26" s="133">
        <v>52000</v>
      </c>
      <c r="AB26" s="132" t="s">
        <v>266</v>
      </c>
      <c r="AC26" s="132">
        <v>24</v>
      </c>
      <c r="AD26" s="132" t="s">
        <v>275</v>
      </c>
      <c r="AE26" s="132" t="s">
        <v>449</v>
      </c>
      <c r="AF26" s="132" t="s">
        <v>323</v>
      </c>
      <c r="AG26" s="132" t="s">
        <v>272</v>
      </c>
      <c r="AH26" s="132" t="s">
        <v>324</v>
      </c>
      <c r="AI26" s="133">
        <v>2780</v>
      </c>
      <c r="AJ26" s="133">
        <v>2780</v>
      </c>
      <c r="AK26" s="132" t="s">
        <v>390</v>
      </c>
      <c r="AL26" s="133">
        <v>26566.080000000002</v>
      </c>
      <c r="AM26" s="133">
        <v>12353.92</v>
      </c>
      <c r="AN26" s="133">
        <v>38920</v>
      </c>
      <c r="AO26" s="133">
        <v>25433.919999999998</v>
      </c>
      <c r="AP26" s="133">
        <v>3089.08</v>
      </c>
      <c r="AQ26" s="133">
        <v>28523</v>
      </c>
      <c r="AR26" s="133">
        <v>25433.919999999998</v>
      </c>
      <c r="AS26" s="133">
        <v>3089.08</v>
      </c>
      <c r="AT26" s="133">
        <v>28523</v>
      </c>
      <c r="AU26" s="132">
        <v>26</v>
      </c>
      <c r="AV26" s="132"/>
      <c r="AW26" s="132"/>
      <c r="AX26" s="132"/>
      <c r="AY26" s="132"/>
      <c r="AZ26" s="132"/>
      <c r="BA26" s="132" t="s">
        <v>422</v>
      </c>
      <c r="BB26" s="122"/>
      <c r="BC26" s="122"/>
      <c r="BD26" s="132" t="s">
        <v>346</v>
      </c>
      <c r="BE26" s="133">
        <v>52000</v>
      </c>
      <c r="BF26" s="132" t="s">
        <v>411</v>
      </c>
      <c r="BG26" s="132" t="s">
        <v>434</v>
      </c>
      <c r="BH26" s="122" t="s">
        <v>452</v>
      </c>
      <c r="BI26" s="122" t="s">
        <v>105</v>
      </c>
      <c r="BJ26" s="135">
        <v>46107</v>
      </c>
      <c r="BK26" s="136" t="s">
        <v>239</v>
      </c>
      <c r="BL26" s="94" t="s">
        <v>109</v>
      </c>
      <c r="BM26" s="97" t="s">
        <v>114</v>
      </c>
      <c r="BN26" s="98" t="s">
        <v>193</v>
      </c>
      <c r="BO26" s="122" t="s">
        <v>237</v>
      </c>
      <c r="BP26" s="137">
        <v>2780</v>
      </c>
      <c r="BQ26" s="42" t="s">
        <v>195</v>
      </c>
      <c r="BR26" s="138" t="s">
        <v>465</v>
      </c>
    </row>
    <row r="27" spans="1:70" ht="30" customHeight="1" x14ac:dyDescent="0.35">
      <c r="A27" s="132">
        <v>2532</v>
      </c>
      <c r="B27" s="132" t="s">
        <v>249</v>
      </c>
      <c r="C27" s="132" t="s">
        <v>250</v>
      </c>
      <c r="D27" s="132" t="s">
        <v>251</v>
      </c>
      <c r="E27" s="132" t="s">
        <v>252</v>
      </c>
      <c r="F27" s="132" t="s">
        <v>252</v>
      </c>
      <c r="G27" s="132" t="s">
        <v>253</v>
      </c>
      <c r="H27" s="132" t="s">
        <v>254</v>
      </c>
      <c r="I27" s="132">
        <v>9622</v>
      </c>
      <c r="J27" s="132" t="s">
        <v>282</v>
      </c>
      <c r="K27" s="132">
        <v>9622</v>
      </c>
      <c r="L27" s="132" t="s">
        <v>256</v>
      </c>
      <c r="M27" s="132" t="s">
        <v>257</v>
      </c>
      <c r="N27" s="132">
        <v>15295</v>
      </c>
      <c r="O27" s="132" t="s">
        <v>283</v>
      </c>
      <c r="P27" s="132">
        <v>436420</v>
      </c>
      <c r="Q27" s="132" t="s">
        <v>322</v>
      </c>
      <c r="R27" s="132" t="s">
        <v>319</v>
      </c>
      <c r="S27" s="132" t="s">
        <v>411</v>
      </c>
      <c r="T27" s="132" t="s">
        <v>411</v>
      </c>
      <c r="U27" s="132" t="s">
        <v>281</v>
      </c>
      <c r="V27" s="132" t="s">
        <v>273</v>
      </c>
      <c r="W27" s="132">
        <v>0</v>
      </c>
      <c r="X27" s="132" t="s">
        <v>263</v>
      </c>
      <c r="Y27" s="132">
        <v>354274063</v>
      </c>
      <c r="Z27" s="132" t="s">
        <v>412</v>
      </c>
      <c r="AA27" s="133">
        <v>52000</v>
      </c>
      <c r="AB27" s="132" t="s">
        <v>266</v>
      </c>
      <c r="AC27" s="132">
        <v>24</v>
      </c>
      <c r="AD27" s="132" t="s">
        <v>275</v>
      </c>
      <c r="AE27" s="132" t="s">
        <v>449</v>
      </c>
      <c r="AF27" s="132" t="s">
        <v>323</v>
      </c>
      <c r="AG27" s="132" t="s">
        <v>272</v>
      </c>
      <c r="AH27" s="132" t="s">
        <v>324</v>
      </c>
      <c r="AI27" s="133">
        <v>2780</v>
      </c>
      <c r="AJ27" s="133">
        <v>2780</v>
      </c>
      <c r="AK27" s="132" t="s">
        <v>390</v>
      </c>
      <c r="AL27" s="133">
        <v>26566.080000000002</v>
      </c>
      <c r="AM27" s="133">
        <v>12353.92</v>
      </c>
      <c r="AN27" s="133">
        <v>38920</v>
      </c>
      <c r="AO27" s="133">
        <v>25433.919999999998</v>
      </c>
      <c r="AP27" s="133">
        <v>3089.08</v>
      </c>
      <c r="AQ27" s="133">
        <v>28523</v>
      </c>
      <c r="AR27" s="133">
        <v>25433.919999999998</v>
      </c>
      <c r="AS27" s="133">
        <v>3089.08</v>
      </c>
      <c r="AT27" s="133">
        <v>28523</v>
      </c>
      <c r="AU27" s="132">
        <v>26</v>
      </c>
      <c r="AV27" s="132"/>
      <c r="AW27" s="132"/>
      <c r="AX27" s="132"/>
      <c r="AY27" s="132"/>
      <c r="AZ27" s="132"/>
      <c r="BA27" s="132" t="s">
        <v>422</v>
      </c>
      <c r="BB27" s="122"/>
      <c r="BC27" s="122"/>
      <c r="BD27" s="132" t="s">
        <v>346</v>
      </c>
      <c r="BE27" s="133">
        <v>52000</v>
      </c>
      <c r="BF27" s="132" t="s">
        <v>411</v>
      </c>
      <c r="BG27" s="132" t="s">
        <v>434</v>
      </c>
      <c r="BH27" s="122" t="s">
        <v>452</v>
      </c>
      <c r="BI27" s="122" t="s">
        <v>105</v>
      </c>
      <c r="BJ27" s="135">
        <v>46107</v>
      </c>
      <c r="BK27" s="136" t="s">
        <v>239</v>
      </c>
      <c r="BL27" s="94" t="s">
        <v>109</v>
      </c>
      <c r="BM27" s="97" t="s">
        <v>114</v>
      </c>
      <c r="BN27" s="98" t="s">
        <v>193</v>
      </c>
      <c r="BO27" s="122" t="s">
        <v>237</v>
      </c>
      <c r="BP27" s="137">
        <v>2780</v>
      </c>
      <c r="BQ27" s="42" t="s">
        <v>195</v>
      </c>
      <c r="BR27" s="134" t="s">
        <v>464</v>
      </c>
    </row>
    <row r="28" spans="1:70" ht="30" customHeight="1" x14ac:dyDescent="0.35">
      <c r="A28" s="132">
        <v>3060</v>
      </c>
      <c r="B28" s="132" t="s">
        <v>249</v>
      </c>
      <c r="C28" s="132" t="s">
        <v>250</v>
      </c>
      <c r="D28" s="132" t="s">
        <v>251</v>
      </c>
      <c r="E28" s="132" t="s">
        <v>252</v>
      </c>
      <c r="F28" s="132" t="s">
        <v>252</v>
      </c>
      <c r="G28" s="132" t="s">
        <v>253</v>
      </c>
      <c r="H28" s="132" t="s">
        <v>254</v>
      </c>
      <c r="I28" s="132">
        <v>9622</v>
      </c>
      <c r="J28" s="132" t="s">
        <v>282</v>
      </c>
      <c r="K28" s="132">
        <v>9622</v>
      </c>
      <c r="L28" s="132" t="s">
        <v>256</v>
      </c>
      <c r="M28" s="132" t="s">
        <v>257</v>
      </c>
      <c r="N28" s="132">
        <v>15360</v>
      </c>
      <c r="O28" s="132" t="s">
        <v>301</v>
      </c>
      <c r="P28" s="132">
        <v>436686</v>
      </c>
      <c r="Q28" s="132" t="s">
        <v>405</v>
      </c>
      <c r="R28" s="132" t="s">
        <v>385</v>
      </c>
      <c r="S28" s="132" t="s">
        <v>408</v>
      </c>
      <c r="T28" s="132" t="s">
        <v>408</v>
      </c>
      <c r="U28" s="132" t="s">
        <v>281</v>
      </c>
      <c r="V28" s="132" t="s">
        <v>273</v>
      </c>
      <c r="W28" s="132">
        <v>0</v>
      </c>
      <c r="X28" s="132" t="s">
        <v>263</v>
      </c>
      <c r="Y28" s="132">
        <v>357937954</v>
      </c>
      <c r="Z28" s="132" t="s">
        <v>410</v>
      </c>
      <c r="AA28" s="133">
        <v>40000</v>
      </c>
      <c r="AB28" s="132" t="s">
        <v>266</v>
      </c>
      <c r="AC28" s="132">
        <v>18</v>
      </c>
      <c r="AD28" s="132" t="s">
        <v>414</v>
      </c>
      <c r="AE28" s="132" t="s">
        <v>421</v>
      </c>
      <c r="AF28" s="132" t="s">
        <v>407</v>
      </c>
      <c r="AG28" s="132" t="s">
        <v>320</v>
      </c>
      <c r="AH28" s="132" t="s">
        <v>416</v>
      </c>
      <c r="AI28" s="133">
        <v>2690</v>
      </c>
      <c r="AJ28" s="133">
        <v>2690</v>
      </c>
      <c r="AK28" s="132" t="s">
        <v>340</v>
      </c>
      <c r="AL28" s="133">
        <v>7534.79</v>
      </c>
      <c r="AM28" s="133">
        <v>3225.21</v>
      </c>
      <c r="AN28" s="133">
        <v>10760</v>
      </c>
      <c r="AO28" s="133">
        <v>32465.21</v>
      </c>
      <c r="AP28" s="133">
        <v>5312.79</v>
      </c>
      <c r="AQ28" s="133">
        <v>37778</v>
      </c>
      <c r="AR28" s="133">
        <v>32465.21</v>
      </c>
      <c r="AS28" s="133">
        <v>5312.79</v>
      </c>
      <c r="AT28" s="133">
        <v>37778</v>
      </c>
      <c r="AU28" s="132">
        <v>19</v>
      </c>
      <c r="AV28" s="132"/>
      <c r="AW28" s="132"/>
      <c r="AX28" s="132"/>
      <c r="AY28" s="132"/>
      <c r="AZ28" s="132"/>
      <c r="BA28" s="132" t="s">
        <v>422</v>
      </c>
      <c r="BB28" s="122"/>
      <c r="BC28" s="122"/>
      <c r="BD28" s="132" t="s">
        <v>378</v>
      </c>
      <c r="BE28" s="133">
        <v>40000</v>
      </c>
      <c r="BF28" s="132" t="s">
        <v>408</v>
      </c>
      <c r="BG28" s="132" t="s">
        <v>433</v>
      </c>
      <c r="BH28" s="122" t="s">
        <v>452</v>
      </c>
      <c r="BI28" s="122" t="s">
        <v>105</v>
      </c>
      <c r="BJ28" s="135">
        <v>46107</v>
      </c>
      <c r="BK28" s="136" t="s">
        <v>239</v>
      </c>
      <c r="BL28" s="94" t="s">
        <v>109</v>
      </c>
      <c r="BM28" s="97" t="s">
        <v>114</v>
      </c>
      <c r="BN28" s="98" t="s">
        <v>193</v>
      </c>
      <c r="BO28" s="122" t="s">
        <v>237</v>
      </c>
      <c r="BP28" s="137">
        <v>2690</v>
      </c>
      <c r="BQ28" s="42" t="s">
        <v>195</v>
      </c>
      <c r="BR28" s="134" t="s">
        <v>463</v>
      </c>
    </row>
    <row r="29" spans="1:70" ht="30" customHeight="1" x14ac:dyDescent="0.35">
      <c r="A29" s="132">
        <v>1852</v>
      </c>
      <c r="B29" s="132" t="s">
        <v>249</v>
      </c>
      <c r="C29" s="132" t="s">
        <v>250</v>
      </c>
      <c r="D29" s="132" t="s">
        <v>251</v>
      </c>
      <c r="E29" s="132" t="s">
        <v>252</v>
      </c>
      <c r="F29" s="132" t="s">
        <v>252</v>
      </c>
      <c r="G29" s="132" t="s">
        <v>253</v>
      </c>
      <c r="H29" s="132" t="s">
        <v>254</v>
      </c>
      <c r="I29" s="132">
        <v>9615</v>
      </c>
      <c r="J29" s="132" t="s">
        <v>298</v>
      </c>
      <c r="K29" s="132">
        <v>9615</v>
      </c>
      <c r="L29" s="132" t="s">
        <v>256</v>
      </c>
      <c r="M29" s="132" t="s">
        <v>257</v>
      </c>
      <c r="N29" s="132">
        <v>15353</v>
      </c>
      <c r="O29" s="132" t="s">
        <v>299</v>
      </c>
      <c r="P29" s="132">
        <v>22407</v>
      </c>
      <c r="Q29" s="132" t="s">
        <v>300</v>
      </c>
      <c r="R29" s="132" t="s">
        <v>385</v>
      </c>
      <c r="S29" s="132" t="s">
        <v>329</v>
      </c>
      <c r="T29" s="132" t="s">
        <v>329</v>
      </c>
      <c r="U29" s="132" t="s">
        <v>281</v>
      </c>
      <c r="V29" s="132" t="s">
        <v>273</v>
      </c>
      <c r="W29" s="132">
        <v>541</v>
      </c>
      <c r="X29" s="132" t="s">
        <v>263</v>
      </c>
      <c r="Y29" s="132">
        <v>351683882</v>
      </c>
      <c r="Z29" s="132" t="s">
        <v>330</v>
      </c>
      <c r="AA29" s="133">
        <v>30000</v>
      </c>
      <c r="AB29" s="132" t="s">
        <v>288</v>
      </c>
      <c r="AC29" s="132">
        <v>18</v>
      </c>
      <c r="AD29" s="132" t="s">
        <v>328</v>
      </c>
      <c r="AE29" s="132" t="s">
        <v>447</v>
      </c>
      <c r="AF29" s="132" t="s">
        <v>314</v>
      </c>
      <c r="AG29" s="132" t="s">
        <v>320</v>
      </c>
      <c r="AH29" s="132" t="s">
        <v>391</v>
      </c>
      <c r="AI29" s="133">
        <v>2020</v>
      </c>
      <c r="AJ29" s="133">
        <v>2020</v>
      </c>
      <c r="AK29" s="132" t="s">
        <v>331</v>
      </c>
      <c r="AL29" s="133">
        <v>19893.060000000001</v>
      </c>
      <c r="AM29" s="133">
        <v>6366.94</v>
      </c>
      <c r="AN29" s="133">
        <v>26260</v>
      </c>
      <c r="AO29" s="133">
        <v>10106.94</v>
      </c>
      <c r="AP29" s="133">
        <v>673.06</v>
      </c>
      <c r="AQ29" s="133">
        <v>10780</v>
      </c>
      <c r="AR29" s="133">
        <v>10106.94</v>
      </c>
      <c r="AS29" s="133">
        <v>673.06</v>
      </c>
      <c r="AT29" s="133">
        <v>10780</v>
      </c>
      <c r="AU29" s="132">
        <v>32</v>
      </c>
      <c r="AV29" s="132"/>
      <c r="AW29" s="132"/>
      <c r="AX29" s="132"/>
      <c r="AY29" s="132"/>
      <c r="AZ29" s="132"/>
      <c r="BA29" s="132" t="s">
        <v>422</v>
      </c>
      <c r="BB29" s="122"/>
      <c r="BC29" s="122"/>
      <c r="BD29" s="132" t="s">
        <v>344</v>
      </c>
      <c r="BE29" s="133">
        <v>30000</v>
      </c>
      <c r="BF29" s="132" t="s">
        <v>329</v>
      </c>
      <c r="BG29" s="132" t="s">
        <v>424</v>
      </c>
      <c r="BH29" s="122" t="s">
        <v>452</v>
      </c>
      <c r="BI29" s="122" t="s">
        <v>105</v>
      </c>
      <c r="BJ29" s="135">
        <v>46107</v>
      </c>
      <c r="BK29" s="136" t="s">
        <v>239</v>
      </c>
      <c r="BL29" s="94" t="s">
        <v>109</v>
      </c>
      <c r="BM29" s="97" t="s">
        <v>114</v>
      </c>
      <c r="BN29" s="98" t="s">
        <v>193</v>
      </c>
      <c r="BO29" s="122" t="s">
        <v>237</v>
      </c>
      <c r="BP29" s="137">
        <v>2020</v>
      </c>
      <c r="BQ29" s="42" t="s">
        <v>195</v>
      </c>
      <c r="BR29" s="134" t="s">
        <v>477</v>
      </c>
    </row>
    <row r="30" spans="1:70" ht="30" customHeight="1" x14ac:dyDescent="0.35">
      <c r="A30" s="132">
        <v>1635</v>
      </c>
      <c r="B30" s="132" t="s">
        <v>249</v>
      </c>
      <c r="C30" s="132" t="s">
        <v>250</v>
      </c>
      <c r="D30" s="132" t="s">
        <v>251</v>
      </c>
      <c r="E30" s="132" t="s">
        <v>252</v>
      </c>
      <c r="F30" s="132" t="s">
        <v>252</v>
      </c>
      <c r="G30" s="132" t="s">
        <v>253</v>
      </c>
      <c r="H30" s="132" t="s">
        <v>254</v>
      </c>
      <c r="I30" s="132">
        <v>9596</v>
      </c>
      <c r="J30" s="132" t="s">
        <v>294</v>
      </c>
      <c r="K30" s="132">
        <v>9596</v>
      </c>
      <c r="L30" s="132" t="s">
        <v>256</v>
      </c>
      <c r="M30" s="132" t="s">
        <v>257</v>
      </c>
      <c r="N30" s="132">
        <v>363356</v>
      </c>
      <c r="O30" s="132" t="s">
        <v>337</v>
      </c>
      <c r="P30" s="132">
        <v>531173</v>
      </c>
      <c r="Q30" s="132" t="s">
        <v>338</v>
      </c>
      <c r="R30" s="132" t="s">
        <v>319</v>
      </c>
      <c r="S30" s="132" t="s">
        <v>376</v>
      </c>
      <c r="T30" s="132" t="s">
        <v>376</v>
      </c>
      <c r="U30" s="132" t="s">
        <v>281</v>
      </c>
      <c r="V30" s="132" t="s">
        <v>273</v>
      </c>
      <c r="W30" s="132">
        <v>541</v>
      </c>
      <c r="X30" s="132" t="s">
        <v>333</v>
      </c>
      <c r="Y30" s="132">
        <v>351157977</v>
      </c>
      <c r="Z30" s="132" t="s">
        <v>377</v>
      </c>
      <c r="AA30" s="133">
        <v>44040</v>
      </c>
      <c r="AB30" s="132" t="s">
        <v>289</v>
      </c>
      <c r="AC30" s="132">
        <v>24</v>
      </c>
      <c r="AD30" s="132" t="s">
        <v>267</v>
      </c>
      <c r="AE30" s="132" t="s">
        <v>352</v>
      </c>
      <c r="AF30" s="132" t="s">
        <v>375</v>
      </c>
      <c r="AG30" s="132" t="s">
        <v>320</v>
      </c>
      <c r="AH30" s="132" t="s">
        <v>357</v>
      </c>
      <c r="AI30" s="133">
        <v>1965</v>
      </c>
      <c r="AJ30" s="133">
        <v>2400</v>
      </c>
      <c r="AK30" s="132" t="s">
        <v>378</v>
      </c>
      <c r="AL30" s="133">
        <v>29316.28</v>
      </c>
      <c r="AM30" s="133">
        <v>12128.72</v>
      </c>
      <c r="AN30" s="133">
        <v>41445</v>
      </c>
      <c r="AO30" s="133">
        <v>14723.72</v>
      </c>
      <c r="AP30" s="133">
        <v>996.28</v>
      </c>
      <c r="AQ30" s="133">
        <v>15720</v>
      </c>
      <c r="AR30" s="133">
        <v>14723.72</v>
      </c>
      <c r="AS30" s="133">
        <v>996.28</v>
      </c>
      <c r="AT30" s="133">
        <v>15720</v>
      </c>
      <c r="AU30" s="132">
        <v>35</v>
      </c>
      <c r="AV30" s="132"/>
      <c r="AW30" s="132"/>
      <c r="AX30" s="132"/>
      <c r="AY30" s="132"/>
      <c r="AZ30" s="132"/>
      <c r="BA30" s="132" t="s">
        <v>422</v>
      </c>
      <c r="BB30" s="122"/>
      <c r="BC30" s="122"/>
      <c r="BD30" s="132"/>
      <c r="BE30" s="133">
        <v>0</v>
      </c>
      <c r="BF30" s="132" t="s">
        <v>376</v>
      </c>
      <c r="BG30" s="132" t="s">
        <v>427</v>
      </c>
      <c r="BH30" s="122" t="s">
        <v>452</v>
      </c>
      <c r="BI30" s="122" t="s">
        <v>105</v>
      </c>
      <c r="BJ30" s="135">
        <v>46107</v>
      </c>
      <c r="BK30" s="136" t="s">
        <v>239</v>
      </c>
      <c r="BL30" s="94" t="s">
        <v>109</v>
      </c>
      <c r="BM30" s="97" t="s">
        <v>114</v>
      </c>
      <c r="BN30" s="98" t="s">
        <v>193</v>
      </c>
      <c r="BO30" s="122" t="s">
        <v>237</v>
      </c>
      <c r="BP30" s="137">
        <v>2400</v>
      </c>
      <c r="BQ30" s="42" t="s">
        <v>195</v>
      </c>
      <c r="BR30" s="134" t="s">
        <v>461</v>
      </c>
    </row>
    <row r="31" spans="1:70" ht="30" customHeight="1" x14ac:dyDescent="0.35">
      <c r="A31" s="132">
        <v>2175</v>
      </c>
      <c r="B31" s="132" t="s">
        <v>249</v>
      </c>
      <c r="C31" s="132" t="s">
        <v>250</v>
      </c>
      <c r="D31" s="132" t="s">
        <v>251</v>
      </c>
      <c r="E31" s="132" t="s">
        <v>252</v>
      </c>
      <c r="F31" s="132" t="s">
        <v>252</v>
      </c>
      <c r="G31" s="132" t="s">
        <v>253</v>
      </c>
      <c r="H31" s="132" t="s">
        <v>254</v>
      </c>
      <c r="I31" s="132">
        <v>9596</v>
      </c>
      <c r="J31" s="132" t="s">
        <v>294</v>
      </c>
      <c r="K31" s="132">
        <v>9596</v>
      </c>
      <c r="L31" s="132" t="s">
        <v>256</v>
      </c>
      <c r="M31" s="132" t="s">
        <v>257</v>
      </c>
      <c r="N31" s="132">
        <v>363356</v>
      </c>
      <c r="O31" s="132" t="s">
        <v>337</v>
      </c>
      <c r="P31" s="132">
        <v>531173</v>
      </c>
      <c r="Q31" s="132" t="s">
        <v>338</v>
      </c>
      <c r="R31" s="132" t="s">
        <v>385</v>
      </c>
      <c r="S31" s="132" t="s">
        <v>376</v>
      </c>
      <c r="T31" s="132" t="s">
        <v>376</v>
      </c>
      <c r="U31" s="132" t="s">
        <v>281</v>
      </c>
      <c r="V31" s="132" t="s">
        <v>273</v>
      </c>
      <c r="W31" s="132">
        <v>541</v>
      </c>
      <c r="X31" s="132" t="s">
        <v>353</v>
      </c>
      <c r="Y31" s="132">
        <v>353209478</v>
      </c>
      <c r="Z31" s="132" t="s">
        <v>400</v>
      </c>
      <c r="AA31" s="133">
        <v>30000</v>
      </c>
      <c r="AB31" s="132" t="s">
        <v>289</v>
      </c>
      <c r="AC31" s="132">
        <v>18</v>
      </c>
      <c r="AD31" s="132" t="s">
        <v>328</v>
      </c>
      <c r="AE31" s="132" t="s">
        <v>352</v>
      </c>
      <c r="AF31" s="132" t="s">
        <v>375</v>
      </c>
      <c r="AG31" s="132" t="s">
        <v>320</v>
      </c>
      <c r="AH31" s="132" t="s">
        <v>398</v>
      </c>
      <c r="AI31" s="133">
        <v>2020</v>
      </c>
      <c r="AJ31" s="133">
        <v>2020</v>
      </c>
      <c r="AK31" s="132" t="s">
        <v>378</v>
      </c>
      <c r="AL31" s="133">
        <v>18598.57</v>
      </c>
      <c r="AM31" s="133">
        <v>5641.43</v>
      </c>
      <c r="AN31" s="133">
        <v>24240</v>
      </c>
      <c r="AO31" s="133">
        <v>11401.43</v>
      </c>
      <c r="AP31" s="133">
        <v>854.57</v>
      </c>
      <c r="AQ31" s="133">
        <v>12256</v>
      </c>
      <c r="AR31" s="133">
        <v>11401.43</v>
      </c>
      <c r="AS31" s="133">
        <v>854.57</v>
      </c>
      <c r="AT31" s="133">
        <v>12256</v>
      </c>
      <c r="AU31" s="132">
        <v>29</v>
      </c>
      <c r="AV31" s="132"/>
      <c r="AW31" s="132"/>
      <c r="AX31" s="132"/>
      <c r="AY31" s="132"/>
      <c r="AZ31" s="132"/>
      <c r="BA31" s="132" t="s">
        <v>422</v>
      </c>
      <c r="BB31" s="122"/>
      <c r="BC31" s="122"/>
      <c r="BD31" s="132" t="s">
        <v>384</v>
      </c>
      <c r="BE31" s="133">
        <v>30000</v>
      </c>
      <c r="BF31" s="132" t="s">
        <v>376</v>
      </c>
      <c r="BG31" s="132" t="s">
        <v>427</v>
      </c>
      <c r="BH31" s="122" t="s">
        <v>452</v>
      </c>
      <c r="BI31" s="122" t="s">
        <v>105</v>
      </c>
      <c r="BJ31" s="135">
        <v>46107</v>
      </c>
      <c r="BK31" s="136" t="s">
        <v>239</v>
      </c>
      <c r="BL31" s="94" t="s">
        <v>109</v>
      </c>
      <c r="BM31" s="97" t="s">
        <v>114</v>
      </c>
      <c r="BN31" s="98" t="s">
        <v>193</v>
      </c>
      <c r="BO31" s="122" t="s">
        <v>237</v>
      </c>
      <c r="BP31" s="137">
        <v>2020</v>
      </c>
      <c r="BQ31" s="42" t="s">
        <v>195</v>
      </c>
      <c r="BR31" s="134" t="s">
        <v>460</v>
      </c>
    </row>
    <row r="32" spans="1:70" ht="30" customHeight="1" x14ac:dyDescent="0.35"/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  <row r="40" x14ac:dyDescent="0.35"/>
    <row r="41" x14ac:dyDescent="0.35"/>
    <row r="42" x14ac:dyDescent="0.35"/>
    <row r="43" x14ac:dyDescent="0.35"/>
    <row r="44" x14ac:dyDescent="0.35"/>
    <row r="45" x14ac:dyDescent="0.35"/>
    <row r="46" x14ac:dyDescent="0.35"/>
    <row r="47" x14ac:dyDescent="0.35"/>
    <row r="48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31" xr:uid="{0739AAAC-89A0-4907-B1C9-C9A11AC67F15}">
    <filterColumn colId="68">
      <filters>
        <filter val="Cash Receipt"/>
        <filter val="Digital Payment"/>
        <filter val="Loan Card"/>
      </filters>
    </filterColumn>
  </autoFilter>
  <dataValidations count="7">
    <dataValidation type="custom" allowBlank="1" showInputMessage="1" showErrorMessage="1" error="Enter Valid Mobile Number_x000a_" sqref="BG5" xr:uid="{945C9B8C-607B-4419-B127-2C32C0BC3E7D}">
      <formula1>AND(ISNUMBER(BG5),LEN(BG5)=10,NOT(ISERROR(VALUE(BG5))))</formula1>
    </dataValidation>
    <dataValidation type="list" allowBlank="1" showInputMessage="1" showErrorMessage="1" sqref="BQ12:BQ15 BQ17 BQ24:BQ31 BQ7:BQ10" xr:uid="{AD89D975-A2E9-487F-8C1A-14FA58EF845E}">
      <formula1>IF(AND($BI7=vv, $BL7=A), IF($BN7=AE, LDC, IF($BN7=NL, MBW)), IF(OR(AND($BI7=vv, $BL7=B), $BI7=tcs, AND($BI7=vv, $BL7=DD), AND($BI7=vv, $BL7=EE), AND($BI7=vv, $BL7=FF)), IF($BN7=AE, AOE, IF($BN7=NL, DCD, AOE)), MMM))</formula1>
    </dataValidation>
    <dataValidation type="list" allowBlank="1" showInputMessage="1" showErrorMessage="1" sqref="BQ6 BQ11 BQ16 BQ18:BQ23" xr:uid="{64475353-E7FD-4FA9-8484-FEA2EE772D58}">
      <formula1>"Loan Card,Digital Payment,Cash Receipt,Borrower Written Statement,Deliquent Staff Written Statement,Center Meeting Register,Hand Written Receipt"</formula1>
    </dataValidation>
    <dataValidation type="custom" allowBlank="1" showInputMessage="1" showErrorMessage="1" error="Enter Valid Date" sqref="BJ5:BJ31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6:BN31" xr:uid="{360E6609-4AF1-42BB-8C4C-7DF9B8DF6715}">
      <formula1>IF($BI6=MMM,MMM,LC)</formula1>
    </dataValidation>
    <dataValidation type="list" allowBlank="1" showInputMessage="1" showErrorMessage="1" sqref="BM5:BM31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31 BQ5:BR5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AC6D5E-66F1-45D6-9B4D-F04355759CA6}">
          <x14:formula1>
            <xm:f>'Backup sheet'!$B$2:$B$4</xm:f>
          </x14:formula1>
          <xm:sqref>BI5:BI31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2026-03-30T05:23:58Z</dcterms:modified>
</cp:coreProperties>
</file>