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66/"/>
    </mc:Choice>
  </mc:AlternateContent>
  <xr:revisionPtr revIDLastSave="70" documentId="8_{17F52462-81B8-419A-B916-6673452424AC}" xr6:coauthVersionLast="47" xr6:coauthVersionMax="47" xr10:uidLastSave="{1927BE66-04FE-4344-A60F-AB004AC8B647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<sst xmlns="http://schemas.openxmlformats.org/spreadsheetml/2006/main" count="445" uniqueCount="301">
  <si>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</si>
  <si>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</si>
  <si>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</si>
  <si>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</si>
  <si>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</si>
  <si>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</si>
  <si>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</si>
  <si>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</si>
  <si>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</si>
  <si>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</si>
  <si>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</si>
  <si>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</si>
  <si>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</si>
  <si>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</si>
  <si>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</si>
  <si>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</si>
  <si>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</si>
  <si>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</si>
  <si>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</si>
  <si>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</si>
  <si>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</si>
  <si>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</si>
  <si>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</si>
  <si>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</si>
  <si>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</si>
  <si>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</si>
  <si>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</si>
  <si>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</si>
  <si>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</si>
  <si>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</si>
  <si>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</si>
  <si>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</si>
  <si>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</si>
  <si>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</si>
  <si>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</si>
  <si>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</si>
  <si>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</si>
  <si>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</si>
  <si>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</si>
  <si>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</si>
  <si>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</si>
  <si>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</si>
  <si>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</si>
  <si>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</si>
  <si>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</si>
  <si>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</si>
  <si>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</si>
  <si>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</si>
  <si>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</si>
  <si>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</si>
  <si>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</si>
  <si>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</si>
  <si>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</si>
  <si>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</si>
  <si>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</si>
  <si>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</si>
  <si>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</si>
  <si>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</si>
  <si>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</si>
  <si>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</si>
  <si>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</si>
  <si>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</si>
  <si>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</si>
  <si>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</si>
  <si>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</si>
  <si>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</si>
  <si>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</si>
  <si>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</si>
  <si>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</si>
  <si>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</si>
  <si>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</si>
  <si>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</si>
  <si>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</si>
  <si>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</si>
  <si>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</si>
  <si>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</si>
  <si>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</si>
  <si>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</si>
  <si>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</si>
  <si>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</si>
  <si>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</si>
  <si>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</si>
  <si>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</si>
  <si>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</si>
  <si>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</si>
  <si>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</si>
  <si>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</si>
  <si>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</si>
  <si>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</si>
  <si>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</si>
  <si>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</si>
  <si>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</si>
  <si>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</si>
  <si>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</si>
  <si>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</si>
  <si>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</si>
  <si>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</si>
  <si>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</si>
  <si>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</si>
  <si>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</si>
  <si>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</si>
  <si>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</si>
  <si>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</si>
  <si>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</si>
  <si>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</si>
  <si>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</si>
  <si>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</si>
  <si>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</si>
  <si>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</si>
  <si>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</si>
  <si>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</si>
  <si>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</si>
  <si>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</si>
  <si>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</si>
  <si>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</si>
  <si>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</si>
  <si>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</si>
  <si>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</si>
  <si>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</si>
  <si>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</si>
  <si>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</si>
  <si>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</si>
  <si>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</si>
  <si>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</si>
  <si>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</si>
  <si>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</si>
  <si>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</si>
  <si>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</si>
  <si>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</si>
  <si>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</si>
  <si>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</si>
  <si>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</si>
  <si>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</si>
  <si>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</si>
  <si>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</si>
  <si>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</si>
  <si>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</si>
  <si>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</si>
  <si>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</si>
  <si>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</si>
  <si>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</si>
  <si>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</si>
  <si>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</si>
  <si>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</si>
  <si>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</si>
  <si>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</si>
  <si>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</si>
  <si>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</si>
  <si>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</si>
  <si>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</si>
  <si>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</si>
  <si>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</si>
  <si>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</si>
  <si>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</si>
  <si>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</si>
  <si>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</si>
  <si>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</si>
  <si>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</si>
  <si>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</si>
  <si>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</si>
  <si>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</si>
  <si>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</si>
  <si>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</si>
  <si>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</si>
  <si>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</si>
  <si>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</si>
  <si>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</si>
  <si>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</si>
  <si>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</si>
  <si>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</si>
  <si>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</si>
  <si>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</si>
  <si>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</si>
  <si>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</si>
  <si>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</si>
  <si>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</si>
  <si>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</si>
  <si>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</si>
  <si>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</si>
  <si>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</si>
  <si>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</si>
  <si>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</si>
  <si>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</si>
  <si>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</si>
  <si>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</si>
  <si>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</si>
  <si>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</si>
  <si>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</si>
  <si>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</si>
  <si>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</si>
  <si>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</si>
  <si>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</si>
  <si>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</si>
  <si>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</si>
  <si>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</si>
  <si>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</si>
  <si>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</si>
  <si>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</si>
  <si>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</si>
  <si>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</si>
  <si>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</si>
  <si>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</si>
  <si>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</si>
  <si>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</si>
  <si>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</si>
  <si>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</si>
  <si>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</si>
  <si>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</si>
  <si>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</si>
  <si>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</si>
  <si>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</si>
  <si>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</si>
  <si>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</si>
  <si>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</si>
  <si>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</si>
  <si>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</si>
  <si>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</si>
  <si>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</si>
  <si>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</si>
  <si>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</si>
  <si>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</si>
  <si>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</si>
  <si>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</si>
  <si>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</si>
  <si>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</si>
  <si>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</si>
  <si>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</si>
  <si>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</si>
  <si>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</si>
  <si>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</si>
  <si>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</si>
  <si>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</si>
  <si>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</si>
  <si>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</si>
  <si>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</si>
  <si>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</si>
  <si>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</si>
  <si>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</si>
  <si>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</si>
  <si>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</si>
  <si>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</si>
  <si>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</si>
  <si>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</si>
  <si>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</si>
  <si>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</si>
  <si>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</si>
  <si>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</si>
  <si>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</si>
  <si>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</si>
  <si>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</si>
  <si>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Gaya Jee</t>
  </si>
  <si>
    <t>Rajauli</t>
  </si>
  <si>
    <t>BH3063</t>
  </si>
  <si>
    <t>Akbarpur</t>
  </si>
  <si>
    <t>Saidapur</t>
  </si>
  <si>
    <t>SF0098639</t>
  </si>
  <si>
    <t>Nitish Kumar</t>
  </si>
  <si>
    <t>Saidapur C11</t>
  </si>
  <si>
    <t>Saidapur C11 Rani Rani1</t>
  </si>
  <si>
    <t>Chetana</t>
  </si>
  <si>
    <t>SSF5805700</t>
  </si>
  <si>
    <t>EBC</t>
  </si>
  <si>
    <t>HINDU</t>
  </si>
  <si>
    <t>Agriculture &amp; Farming</t>
  </si>
  <si>
    <t>BINDU KUMARI</t>
  </si>
  <si>
    <t>18-Mar-2024</t>
  </si>
  <si>
    <t>06</t>
  </si>
  <si>
    <t>1</t>
  </si>
  <si>
    <t>1.92 Yrs</t>
  </si>
  <si>
    <t>18 Mar 2024</t>
  </si>
  <si>
    <t>&lt;= 2 Years</t>
  </si>
  <si>
    <t>06-May-2024</t>
  </si>
  <si>
    <t>06-Feb-2026</t>
  </si>
  <si>
    <t>Open</t>
  </si>
  <si>
    <t>6207517201</t>
  </si>
  <si>
    <t>Md Ejaz Ahmad/SF0042310</t>
  </si>
  <si>
    <t>Report generation date &amp; time: Tuesday, February 17, 2026 8:00 PM</t>
  </si>
  <si>
    <t>Loan Outstanding Report Detailed Recon as on 17-Feb-2026</t>
  </si>
  <si>
    <t xml:space="preserve">LO Manish Kumar/SF0093382 has taken EMI from borrower of Rs.2240 on 06-12-2024 but LO didn't accounted in FIMO. </t>
  </si>
  <si>
    <t>Manish Kumar</t>
  </si>
  <si>
    <t>SF0093382</t>
  </si>
  <si>
    <t>LO</t>
  </si>
  <si>
    <t>FIR Not Filled</t>
  </si>
  <si>
    <t>CSS</t>
  </si>
  <si>
    <t>Saket Nath Thakur/SF0062081</t>
  </si>
  <si>
    <t>Completed-Report Submitted</t>
  </si>
  <si>
    <t>Available &amp; Updated</t>
  </si>
  <si>
    <t>Dual Staff</t>
  </si>
  <si>
    <t>Sonu Kumar</t>
  </si>
  <si>
    <t>Gulshan Kumar</t>
  </si>
  <si>
    <t>SF0050670</t>
  </si>
  <si>
    <t>SF0041432</t>
  </si>
  <si>
    <t>BM</t>
  </si>
  <si>
    <t>BQM</t>
  </si>
  <si>
    <t>Absconding</t>
  </si>
  <si>
    <t>LO Manish Kumar/SF0093382 has taken EMI from borrower of Rs.2240 on 06-12-2024 but LO didn't accounted in FIMO. 
LO was absconded from branch.</t>
  </si>
  <si>
    <t>Om Prakash /SF0094717</t>
  </si>
  <si>
    <t>Ravi Kumar Ranjan /SF0072744</t>
  </si>
  <si>
    <t>R</t>
  </si>
  <si>
    <t>L</t>
  </si>
  <si>
    <t>FN25-26-03766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</si>
</sst>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6" fillId="8" borderId="15" xfId="0" applyFont="1" applyFill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BH3063</v>
      </c>
      <c r="D5" s="64" t="str">
        <f>IF('Physical Cash at Safe'!D28="Yes", 'Physical Cash at Safe'!A4, 'Borrower Wise Details'!C5)</f>
        <v>Akbarpur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46055</v>
      </c>
      <c r="H5" s="62" t="s">
        <v>283</v>
      </c>
      <c r="I5" s="61">
        <v>46071</v>
      </c>
      <c r="J5" s="79" t="str">
        <f>IF('Physical Cash at Safe'!D28="Yes",'Physical Cash at Safe'!E28,IF('Borrower Wise Details'!D5&lt;&gt;"",'Borrower Wise Details'!D5,""))</f>
        <v>FN25-26-03766</v>
      </c>
      <c r="K5" s="90">
        <v>1</v>
      </c>
      <c r="L5" s="91">
        <v>2240</v>
      </c>
      <c r="M5" s="91">
        <v>0</v>
      </c>
      <c r="N5" s="91" t="s">
        <v>296</v>
      </c>
      <c r="O5" s="91" t="s">
        <v>297</v>
      </c>
      <c r="P5" s="91" t="s">
        <v>238</v>
      </c>
      <c r="Q5" s="91" t="s">
        <v>284</v>
      </c>
      <c r="R5" s="80" t="str">
        <f>IF('Physical Cash at Safe'!$D$28="Yes", 'Physical Cash at Safe'!$A$28, IF('Borrower Wise Details'!F5&lt;&gt;"", 'Borrower Wise Details'!F5, ""))</f>
        <v>Manish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SF0093382</v>
      </c>
      <c r="U5" s="84" t="s">
        <v>294</v>
      </c>
      <c r="V5" s="61">
        <v>45756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285</v>
      </c>
      <c r="Z5" s="61">
        <v>46070</v>
      </c>
      <c r="AA5" s="61">
        <v>46070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295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BH3063</v>
      </c>
      <c r="C5" s="50" t="str">
        <f>IF('Fraud Investigation Report'!D5="", "", 'Fraud Investigation Report'!D5)</f>
        <v>Akbarpur</v>
      </c>
      <c r="D5" s="73" t="str">
        <f>IF(OR('Fraud Investigation Report'!R5="", 'Fraud Investigation Report'!R5=0), "", 'Fraud Investigation Report'!R5)</f>
        <v>Manish Kumar</v>
      </c>
      <c r="E5" s="73" t="str">
        <f>IF(OR('Fraud Investigation Report'!T5="", 'Fraud Investigation Report'!T5=0), "", 'Fraud Investigation Report'!T5)</f>
        <v>SF0093382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FN25-26-03766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2240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2240</v>
      </c>
      <c r="Q5" s="49"/>
      <c r="R5" s="95" t="s">
        <v>282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3" sqref="D33:E3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239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46071</v>
      </c>
      <c r="C6" s="18">
        <v>46070</v>
      </c>
      <c r="D6" s="18">
        <v>46071</v>
      </c>
      <c r="E6" s="19">
        <v>0.29166666666666669</v>
      </c>
    </row>
    <row r="7" spans="1:5" ht="15.5" x14ac:dyDescent="0.35">
      <c r="A7" s="152" t="s">
        <v>68</v>
      </c>
      <c r="B7" s="153"/>
      <c r="C7" s="153"/>
      <c r="D7" s="153"/>
      <c r="E7" s="153"/>
    </row>
    <row r="8" spans="1:5" ht="15" customHeight="1" x14ac:dyDescent="0.35">
      <c r="A8" s="154" t="s">
        <v>69</v>
      </c>
      <c r="B8" s="156" t="s">
        <v>89</v>
      </c>
      <c r="C8" s="157"/>
      <c r="D8" s="158" t="s">
        <v>70</v>
      </c>
      <c r="E8" s="159"/>
    </row>
    <row r="9" spans="1:5" ht="14.5" x14ac:dyDescent="0.35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48</v>
      </c>
      <c r="C11" s="23">
        <f>B11*A11</f>
        <v>24000</v>
      </c>
      <c r="D11" s="25">
        <v>48</v>
      </c>
      <c r="E11" s="23">
        <f t="shared" ref="E11:E17" si="0">D11*A11</f>
        <v>24000</v>
      </c>
    </row>
    <row r="12" spans="1:5" ht="14.5" x14ac:dyDescent="0.3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862</v>
      </c>
      <c r="C18" s="23">
        <f>B18</f>
        <v>862</v>
      </c>
      <c r="D18" s="27">
        <v>862</v>
      </c>
      <c r="E18" s="28">
        <f>D18</f>
        <v>862</v>
      </c>
    </row>
    <row r="19" spans="1:5" ht="14.5" x14ac:dyDescent="0.35">
      <c r="A19" s="29"/>
      <c r="B19" s="30" t="s">
        <v>74</v>
      </c>
      <c r="C19" s="31">
        <f>SUM(C10:C18)</f>
        <v>27682</v>
      </c>
      <c r="D19" s="30" t="s">
        <v>74</v>
      </c>
      <c r="E19" s="31">
        <f>SUM(E10:E18)</f>
        <v>27682</v>
      </c>
    </row>
    <row r="20" spans="1:5" ht="30" customHeight="1" x14ac:dyDescent="0.35">
      <c r="A20" s="160" t="s">
        <v>94</v>
      </c>
      <c r="B20" s="161"/>
      <c r="C20" s="32">
        <v>27682</v>
      </c>
      <c r="D20" s="33" t="s">
        <v>88</v>
      </c>
      <c r="E20" s="34">
        <v>0</v>
      </c>
    </row>
    <row r="21" spans="1:5" ht="30" customHeight="1" x14ac:dyDescent="0.35">
      <c r="A21" s="162" t="s">
        <v>85</v>
      </c>
      <c r="B21" s="163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2" t="s">
        <v>75</v>
      </c>
      <c r="B22" s="163"/>
      <c r="C22" s="34">
        <v>0</v>
      </c>
      <c r="D22" s="35" t="s">
        <v>76</v>
      </c>
      <c r="E22" s="34"/>
    </row>
    <row r="23" spans="1:5" ht="30" customHeight="1" x14ac:dyDescent="0.35">
      <c r="A23" s="162" t="s">
        <v>77</v>
      </c>
      <c r="B23" s="163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47"/>
      <c r="C24" s="147"/>
      <c r="D24" s="147"/>
      <c r="E24" s="147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41" t="s">
        <v>182</v>
      </c>
      <c r="B26" s="141"/>
      <c r="C26" s="141"/>
      <c r="D26" s="141"/>
      <c r="E26" s="141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9" t="s">
        <v>211</v>
      </c>
      <c r="E29" s="140"/>
    </row>
    <row r="30" spans="1:5" ht="40" customHeight="1" x14ac:dyDescent="0.35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212</v>
      </c>
      <c r="B32" s="38" t="s">
        <v>287</v>
      </c>
      <c r="C32" s="37" t="s">
        <v>79</v>
      </c>
      <c r="D32" s="137" t="s">
        <v>286</v>
      </c>
      <c r="E32" s="138"/>
    </row>
    <row r="33" spans="1:5" ht="18" customHeight="1" x14ac:dyDescent="0.35">
      <c r="A33" s="37" t="s">
        <v>80</v>
      </c>
      <c r="B33" s="38" t="s">
        <v>298</v>
      </c>
      <c r="C33" s="39" t="s">
        <v>81</v>
      </c>
      <c r="D33" s="131" t="s">
        <v>299</v>
      </c>
      <c r="E33" s="132"/>
    </row>
    <row r="34" spans="1:5" ht="26" x14ac:dyDescent="0.35">
      <c r="A34" s="39" t="s">
        <v>213</v>
      </c>
      <c r="B34" s="38" t="s">
        <v>288</v>
      </c>
      <c r="C34" s="39" t="s">
        <v>214</v>
      </c>
      <c r="D34" s="133" t="s">
        <v>289</v>
      </c>
      <c r="E34" s="134"/>
    </row>
    <row r="35" spans="1:5" ht="26" x14ac:dyDescent="0.35">
      <c r="A35" s="39" t="s">
        <v>215</v>
      </c>
      <c r="B35" s="38" t="s">
        <v>291</v>
      </c>
      <c r="C35" s="39" t="s">
        <v>217</v>
      </c>
      <c r="D35" s="133" t="s">
        <v>290</v>
      </c>
      <c r="E35" s="134"/>
    </row>
    <row r="36" spans="1:5" ht="25.5" customHeight="1" x14ac:dyDescent="0.35">
      <c r="A36" s="39" t="s">
        <v>216</v>
      </c>
      <c r="B36" s="38" t="s">
        <v>292</v>
      </c>
      <c r="C36" s="39" t="s">
        <v>218</v>
      </c>
      <c r="D36" s="135" t="s">
        <v>293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W4" sqref="W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BH3063</v>
      </c>
      <c r="C5" s="60" t="str">
        <f>IF('Loan Outstanding Report'!$H$5="", "", 'Loan Outstanding Report'!$H$5)</f>
        <v>Akbarpur</v>
      </c>
      <c r="D5" s="164" t="s">
        <v>300</v>
      </c>
      <c r="E5" s="66">
        <v>46070</v>
      </c>
      <c r="F5" s="93" t="s">
        <v>279</v>
      </c>
      <c r="G5" s="49" t="s">
        <v>280</v>
      </c>
      <c r="H5" s="49" t="s">
        <v>281</v>
      </c>
      <c r="I5" s="49" t="s">
        <v>257</v>
      </c>
      <c r="J5" s="49" t="s">
        <v>260</v>
      </c>
      <c r="K5" s="49" t="s">
        <v>264</v>
      </c>
      <c r="L5" s="11">
        <v>355885334</v>
      </c>
      <c r="M5" s="67" t="s">
        <v>265</v>
      </c>
      <c r="N5" s="49">
        <v>42000</v>
      </c>
      <c r="O5" s="49">
        <v>2240</v>
      </c>
      <c r="P5" s="67" t="s">
        <v>132</v>
      </c>
      <c r="Q5" s="89">
        <v>45632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278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4" sqref="BH4"/>
    </sheetView>
  </sheetViews>
  <sheetFormatPr defaultColWidth="0" defaultRowHeight="14.5" zeroHeight="1" x14ac:dyDescent="0.35"/>
  <cols>
    <col min="1" max="1" width="8.54296875" style="116" customWidth="1"/>
    <col min="2" max="24" width="8.81640625" style="116" customWidth="1"/>
    <col min="25" max="25" width="12.81640625" style="116" bestFit="1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 t="s">
        <v>277</v>
      </c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 t="s">
        <v>276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253</v>
      </c>
      <c r="I5" s="127">
        <v>22712</v>
      </c>
      <c r="J5" s="127" t="s">
        <v>254</v>
      </c>
      <c r="K5" s="127">
        <v>22712</v>
      </c>
      <c r="L5" s="127" t="s">
        <v>255</v>
      </c>
      <c r="M5" s="127" t="s">
        <v>256</v>
      </c>
      <c r="N5" s="127">
        <v>433987</v>
      </c>
      <c r="O5" s="127" t="s">
        <v>257</v>
      </c>
      <c r="P5" s="127">
        <v>679713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0</v>
      </c>
      <c r="X5" s="127" t="s">
        <v>263</v>
      </c>
      <c r="Y5" s="127">
        <v>355885334</v>
      </c>
      <c r="Z5" s="129" t="s">
        <v>264</v>
      </c>
      <c r="AA5" s="127" t="s">
        <v>265</v>
      </c>
      <c r="AB5" s="128">
        <v>42000</v>
      </c>
      <c r="AC5" s="127" t="s">
        <v>266</v>
      </c>
      <c r="AD5" s="127">
        <v>24</v>
      </c>
      <c r="AE5" s="127" t="s">
        <v>267</v>
      </c>
      <c r="AF5" s="127" t="s">
        <v>268</v>
      </c>
      <c r="AG5" s="127" t="s">
        <v>269</v>
      </c>
      <c r="AH5" s="127" t="s">
        <v>270</v>
      </c>
      <c r="AI5" s="127" t="s">
        <v>271</v>
      </c>
      <c r="AJ5" s="128">
        <v>2240</v>
      </c>
      <c r="AK5" s="128">
        <v>2240</v>
      </c>
      <c r="AL5" s="127" t="s">
        <v>272</v>
      </c>
      <c r="AM5" s="128">
        <v>34655.01</v>
      </c>
      <c r="AN5" s="128">
        <v>12384.99</v>
      </c>
      <c r="AO5" s="128">
        <v>47040</v>
      </c>
      <c r="AP5" s="128">
        <v>7344.99</v>
      </c>
      <c r="AQ5" s="128">
        <v>324.01</v>
      </c>
      <c r="AR5" s="128">
        <v>7669</v>
      </c>
      <c r="AS5" s="128">
        <v>2084.04</v>
      </c>
      <c r="AT5" s="128">
        <v>155.96</v>
      </c>
      <c r="AU5" s="128">
        <v>2240</v>
      </c>
      <c r="AV5" s="127">
        <v>22</v>
      </c>
      <c r="AW5" s="127"/>
      <c r="AX5" s="127"/>
      <c r="AY5" s="127"/>
      <c r="AZ5" s="127"/>
      <c r="BA5" s="127"/>
      <c r="BB5" s="127" t="s">
        <v>273</v>
      </c>
      <c r="BC5" s="95"/>
      <c r="BD5" s="95"/>
      <c r="BE5" s="128">
        <v>0</v>
      </c>
      <c r="BF5" s="127" t="s">
        <v>260</v>
      </c>
      <c r="BG5" s="127" t="s">
        <v>274</v>
      </c>
      <c r="BH5" s="97" t="s">
        <v>275</v>
      </c>
      <c r="BI5" s="95" t="s">
        <v>104</v>
      </c>
      <c r="BJ5" s="97">
        <v>46070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2240</v>
      </c>
      <c r="BQ5" s="42" t="s">
        <v>194</v>
      </c>
      <c r="BR5" s="96" t="s">
        <v>278</v>
      </c>
    </row>
    <row r="6" spans="1:70" ht="30" customHeight="1" x14ac:dyDescent="0.35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138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5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 BF5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2026-03-06T11:24:52Z</dcterms:modified>
</cp:coreProperties>
</file>