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1-04-2026\FN25-26-03774\"/>
    </mc:Choice>
  </mc:AlternateContent>
  <xr:revisionPtr revIDLastSave="0" documentId="13_ncr:1_{2186E0FC-E5A3-4189-BB14-C5B8D4794E1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<sst xmlns="http://schemas.openxmlformats.org/spreadsheetml/2006/main" count="1034" uniqueCount="450">
  <si>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</si>
  <si>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</si>
  <si>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</si>
  <si>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</si>
  <si>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</si>
  <si>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</si>
  <si>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</si>
  <si>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</si>
  <si>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</si>
  <si>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</si>
  <si>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</si>
  <si>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</si>
  <si>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</si>
  <si>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</si>
  <si>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</si>
  <si>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</si>
  <si>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</si>
  <si>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</si>
  <si>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</si>
  <si>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</si>
  <si>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</si>
  <si>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</si>
  <si>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</si>
  <si>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</si>
  <si>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</si>
  <si>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</si>
  <si>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</si>
  <si>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</si>
  <si>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</si>
  <si>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</si>
  <si>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</si>
  <si>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</si>
  <si>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</si>
  <si>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</si>
  <si>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</si>
  <si>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</si>
  <si>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</si>
  <si>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</si>
  <si>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</si>
  <si>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</si>
  <si>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</si>
  <si>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</si>
  <si>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</si>
  <si>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</si>
  <si>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</si>
  <si>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</si>
  <si>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</si>
  <si>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</si>
  <si>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</si>
  <si>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</si>
  <si>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</si>
  <si>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</si>
  <si>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</si>
  <si>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</si>
  <si>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</si>
  <si>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</si>
  <si>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</si>
  <si>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</si>
  <si>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</si>
  <si>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</si>
  <si>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</si>
  <si>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</si>
  <si>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</si>
  <si>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</si>
  <si>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</si>
  <si>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</si>
  <si>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</si>
  <si>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</si>
  <si>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</si>
  <si>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</si>
  <si>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</si>
  <si>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</si>
  <si>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</si>
  <si>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</si>
  <si>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</si>
  <si>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</si>
  <si>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</si>
  <si>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</si>
  <si>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</si>
  <si>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</si>
  <si>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</si>
  <si>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</si>
  <si>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</si>
  <si>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</si>
  <si>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</si>
  <si>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</si>
  <si>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</si>
  <si>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</si>
  <si>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</si>
  <si>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</si>
  <si>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</si>
  <si>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</si>
  <si>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</si>
  <si>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</si>
  <si>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</si>
  <si>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</si>
  <si>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</si>
  <si>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</si>
  <si>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</si>
  <si>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</si>
  <si>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</si>
  <si>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</si>
  <si>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</si>
  <si>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</si>
  <si>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</si>
  <si>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</si>
  <si>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</si>
  <si>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</si>
  <si>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</si>
  <si>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</si>
  <si>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</si>
  <si>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</si>
  <si>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</si>
  <si>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</si>
  <si>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</si>
  <si>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</si>
  <si>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</si>
  <si>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</si>
  <si>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</si>
  <si>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</si>
  <si>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</si>
  <si>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</si>
  <si>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</si>
  <si>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</si>
  <si>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</si>
  <si>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</si>
  <si>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</si>
  <si>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</si>
  <si>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</si>
  <si>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</si>
  <si>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</si>
  <si>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</si>
  <si>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</si>
  <si>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</si>
  <si>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</si>
  <si>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</si>
  <si>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</si>
  <si>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</si>
  <si>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</si>
  <si>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</si>
  <si>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</si>
  <si>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</si>
  <si>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</si>
  <si>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</si>
  <si>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</si>
  <si>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</si>
  <si>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</si>
  <si>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</si>
  <si>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</si>
  <si>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</si>
  <si>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</si>
  <si>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</si>
  <si>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</si>
  <si>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</si>
  <si>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</si>
  <si>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</si>
  <si>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</si>
  <si>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</si>
  <si>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</si>
  <si>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</si>
  <si>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</si>
  <si>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</si>
  <si>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</si>
  <si>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</si>
  <si>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</si>
  <si>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</si>
  <si>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</si>
  <si>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</si>
  <si>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</si>
  <si>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</si>
  <si>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</si>
  <si>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</si>
  <si>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</si>
  <si>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</si>
  <si>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</si>
  <si>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</si>
  <si>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</si>
  <si>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</si>
  <si>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</si>
  <si>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</si>
  <si>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</si>
  <si>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</si>
  <si>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</si>
  <si>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</si>
  <si>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</si>
  <si>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</si>
  <si>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</si>
  <si>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</si>
  <si>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</si>
  <si>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</si>
  <si>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</si>
  <si>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</si>
  <si>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</si>
  <si>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</si>
  <si>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</si>
  <si>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</si>
  <si>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</si>
  <si>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</si>
  <si>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</si>
  <si>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</si>
  <si>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</si>
  <si>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</si>
  <si>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</si>
  <si>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</si>
  <si>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</si>
  <si>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</si>
  <si>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</si>
  <si>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</si>
  <si>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</si>
  <si>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</si>
  <si>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</si>
  <si>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</si>
  <si>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</si>
  <si>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</si>
  <si>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</si>
  <si>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</si>
  <si>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</si>
  <si>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</si>
  <si>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</si>
  <si>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</si>
  <si>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</si>
  <si>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</si>
  <si>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</si>
  <si>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</si>
  <si>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</si>
  <si>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</si>
  <si>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</si>
  <si>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</si>
  <si>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</si>
  <si>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</si>
  <si>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</si>
  <si>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</si>
  <si>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</si>
  <si>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</si>
  <si>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</si>
  <si>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</si>
  <si>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</si>
  <si>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</si>
  <si>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</si>
  <si>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</si>
  <si>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</si>
  <si>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</si>
  <si>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</si>
  <si>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</si>
  <si>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</si>
  <si>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</si>
  <si>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</si>
  <si>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</si>
  <si>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</si>
  <si>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</si>
  <si>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Patna</t>
  </si>
  <si>
    <t>Mokama</t>
  </si>
  <si>
    <t>BH2886</t>
  </si>
  <si>
    <t>Rampur Dumra</t>
  </si>
  <si>
    <t>SF0094376</t>
  </si>
  <si>
    <t>Raja Kumar</t>
  </si>
  <si>
    <t>536851</t>
  </si>
  <si>
    <t>989294</t>
  </si>
  <si>
    <t>Abhilasha - JLG Loans-Monthly-Migrated</t>
  </si>
  <si>
    <t>SID951374434427</t>
  </si>
  <si>
    <t>EBC</t>
  </si>
  <si>
    <t>HINDU</t>
  </si>
  <si>
    <t>Agriculture &amp; Farming</t>
  </si>
  <si>
    <t>SOBHA DEVI</t>
  </si>
  <si>
    <t>Aunta</t>
  </si>
  <si>
    <t>Sf0063359</t>
  </si>
  <si>
    <t>MahendraKumar</t>
  </si>
  <si>
    <t>729253</t>
  </si>
  <si>
    <t>1230550</t>
  </si>
  <si>
    <t>Chetana</t>
  </si>
  <si>
    <t>SSF2488351</t>
  </si>
  <si>
    <t>SC</t>
  </si>
  <si>
    <t>Animal Husbandry &amp; Poultry</t>
  </si>
  <si>
    <t>KUSUM DEVI</t>
  </si>
  <si>
    <t>536851 C2</t>
  </si>
  <si>
    <t>536851 C2 Sona 21</t>
  </si>
  <si>
    <t>SSF5707204</t>
  </si>
  <si>
    <t>Kirana shop</t>
  </si>
  <si>
    <t>MADHU KUMARI</t>
  </si>
  <si>
    <t>Barahiya</t>
  </si>
  <si>
    <t>Brahiya C1</t>
  </si>
  <si>
    <t>Brahiya C1 Tinku1</t>
  </si>
  <si>
    <t>SSF5764877</t>
  </si>
  <si>
    <t>GENERAL</t>
  </si>
  <si>
    <t>PRIYANKA DEVI</t>
  </si>
  <si>
    <t>SSF5769888</t>
  </si>
  <si>
    <t>KHUSHBOO DEVI</t>
  </si>
  <si>
    <t>SSF5818569</t>
  </si>
  <si>
    <t>Chilli Business</t>
  </si>
  <si>
    <t>DEJI DEVI</t>
  </si>
  <si>
    <t>SSF5818618</t>
  </si>
  <si>
    <t>RANJAN DEVI</t>
  </si>
  <si>
    <t>665181</t>
  </si>
  <si>
    <t>1148710</t>
  </si>
  <si>
    <t>SID951375479332</t>
  </si>
  <si>
    <t>PUSHPA DEVI</t>
  </si>
  <si>
    <t>SSF5934591</t>
  </si>
  <si>
    <t>PINKI DEVI</t>
  </si>
  <si>
    <t>SSF6121616</t>
  </si>
  <si>
    <t>RENU KUMARI</t>
  </si>
  <si>
    <t>SSF2706519</t>
  </si>
  <si>
    <t xml:space="preserve">Cable Connection Business </t>
  </si>
  <si>
    <t>PUNAM DEVI</t>
  </si>
  <si>
    <t>SBR0000006777592</t>
  </si>
  <si>
    <t>DAULATI DEVI</t>
  </si>
  <si>
    <t>1037332</t>
  </si>
  <si>
    <t>SID951376100876</t>
  </si>
  <si>
    <t>OBC</t>
  </si>
  <si>
    <t>Food Item Business</t>
  </si>
  <si>
    <t>SANGITA DEVI</t>
  </si>
  <si>
    <t>SSF2753002</t>
  </si>
  <si>
    <t>Beauty Parlor</t>
  </si>
  <si>
    <t>TUNNI DEVI</t>
  </si>
  <si>
    <t>30-Dec-2019</t>
  </si>
  <si>
    <t>02</t>
  </si>
  <si>
    <t>2</t>
  </si>
  <si>
    <t>6.79 Yrs</t>
  </si>
  <si>
    <t>13 Jun 2019</t>
  </si>
  <si>
    <t>&gt; 6 to 10 Years</t>
  </si>
  <si>
    <t>31-Mar-2022</t>
  </si>
  <si>
    <t>Open</t>
  </si>
  <si>
    <t>31-Dec-2021</t>
  </si>
  <si>
    <t>01-Mar-2024</t>
  </si>
  <si>
    <t>06</t>
  </si>
  <si>
    <t>4.04 Yrs</t>
  </si>
  <si>
    <t>14 Mar 2022</t>
  </si>
  <si>
    <t>&gt; 4 to 6 Years</t>
  </si>
  <si>
    <t>06-Apr-2024</t>
  </si>
  <si>
    <t>06-Mar-2026</t>
  </si>
  <si>
    <t>07-Mar-2024</t>
  </si>
  <si>
    <t>1</t>
  </si>
  <si>
    <t>2.06 Yrs</t>
  </si>
  <si>
    <t>07 Mar 2024</t>
  </si>
  <si>
    <t>&gt; 2 to 4 Years</t>
  </si>
  <si>
    <t>02-Apr-2024</t>
  </si>
  <si>
    <t>02-Dec-2024</t>
  </si>
  <si>
    <t>31-Mar-2025</t>
  </si>
  <si>
    <t>10-Mar-2024</t>
  </si>
  <si>
    <t>09</t>
  </si>
  <si>
    <t>2.05 Yrs</t>
  </si>
  <si>
    <t>10 Mar 2024</t>
  </si>
  <si>
    <t>09-Apr-2024</t>
  </si>
  <si>
    <t>14-Feb-2025</t>
  </si>
  <si>
    <t>30-Jun-2025</t>
  </si>
  <si>
    <t>19-Mar-2026</t>
  </si>
  <si>
    <t>17-Mar-2024</t>
  </si>
  <si>
    <t>2.03 Yrs</t>
  </si>
  <si>
    <t>17 Mar 2024</t>
  </si>
  <si>
    <t>02-May-2024</t>
  </si>
  <si>
    <t>02-Mar-2026</t>
  </si>
  <si>
    <t>3</t>
  </si>
  <si>
    <t>08 Mar 2021</t>
  </si>
  <si>
    <t>31-Mar-2024</t>
  </si>
  <si>
    <t>1.99 Yrs</t>
  </si>
  <si>
    <t>31 Mar 2024</t>
  </si>
  <si>
    <t>&lt;= 2 Years</t>
  </si>
  <si>
    <t>09-May-2024</t>
  </si>
  <si>
    <t>15-Mar-2026</t>
  </si>
  <si>
    <t>10-May-2024</t>
  </si>
  <si>
    <t>1.88 Yrs</t>
  </si>
  <si>
    <t>10 May 2024</t>
  </si>
  <si>
    <t>09-Jun-2024</t>
  </si>
  <si>
    <t>09-Mar-2026</t>
  </si>
  <si>
    <t>07-Nov-2025</t>
  </si>
  <si>
    <t>GL-1</t>
  </si>
  <si>
    <t>0.39 Yrs</t>
  </si>
  <si>
    <t>02 Sep 2022</t>
  </si>
  <si>
    <t>02-Dec-2025</t>
  </si>
  <si>
    <t>20-Nov-2025</t>
  </si>
  <si>
    <t>0.35 Yrs</t>
  </si>
  <si>
    <t>20 Nov 2025</t>
  </si>
  <si>
    <t>15-Dec-2025</t>
  </si>
  <si>
    <t>0.28 Yrs</t>
  </si>
  <si>
    <t>18 Aug 2021</t>
  </si>
  <si>
    <t>02-Jan-2026</t>
  </si>
  <si>
    <t>17-Mar-2026</t>
  </si>
  <si>
    <t>0.03 Yrs</t>
  </si>
  <si>
    <t>15 Sep 2022</t>
  </si>
  <si>
    <t>02-Apr-2026</t>
  </si>
  <si>
    <t>8298137352</t>
  </si>
  <si>
    <t>8235599759</t>
  </si>
  <si>
    <t>8252724596</t>
  </si>
  <si>
    <t>6287825966</t>
  </si>
  <si>
    <t>9877976656</t>
  </si>
  <si>
    <t>9102026819</t>
  </si>
  <si>
    <t>7645955920</t>
  </si>
  <si>
    <t>8252151850</t>
  </si>
  <si>
    <t>8757136045</t>
  </si>
  <si>
    <t>9771930711</t>
  </si>
  <si>
    <t>8102802921</t>
  </si>
  <si>
    <t>6205330113</t>
  </si>
  <si>
    <t>9546885273</t>
  </si>
  <si>
    <t>9304766976</t>
  </si>
  <si>
    <t>Dual Staff</t>
  </si>
  <si>
    <t>Available &amp; Updated</t>
  </si>
  <si>
    <t>G1</t>
  </si>
  <si>
    <t>G2</t>
  </si>
  <si>
    <t>Divana Kumar</t>
  </si>
  <si>
    <t>SF0058843</t>
  </si>
  <si>
    <t>BM</t>
  </si>
  <si>
    <t>Mahendra Kumar</t>
  </si>
  <si>
    <t>SF0063359</t>
  </si>
  <si>
    <t>BQM</t>
  </si>
  <si>
    <t>Vivek Kumar</t>
  </si>
  <si>
    <t>Md Ejaz Ahmad/SF0042310</t>
  </si>
  <si>
    <t>This borrower is fully defaulter borrower.</t>
  </si>
  <si>
    <t>ok</t>
  </si>
  <si>
    <t>Migrated borrower.</t>
  </si>
  <si>
    <t>LO Vivek Kumar collected 2 emi from the borrower of Rs.6940 on 06-11-2024 &amp; 06-12-2024 but that amount was not accounted in FIMO.</t>
  </si>
  <si>
    <t>On dated 09-04-2025 &amp; 09-05-2025 LO Vivek Kumar collected EMI from the borrower but that amount was not accounted in FIMO.</t>
  </si>
  <si>
    <t>On dated 09-04-2025 borrower paid her EMI through UPI of Rs.2240 but that amount was not accounted in FIMO.</t>
  </si>
  <si>
    <t>On dated 02-10-2024 LO collected EMI from the borrower of Rs.3840 but that amount was not accounted in FIMO.</t>
  </si>
  <si>
    <t>SSF2888872</t>
  </si>
  <si>
    <t>Agarbathi Making</t>
  </si>
  <si>
    <t>PRIYANKA BHARDWAJ</t>
  </si>
  <si>
    <t>20-Oct-2022</t>
  </si>
  <si>
    <t>3.34 Yrs</t>
  </si>
  <si>
    <t>20 Oct 2022</t>
  </si>
  <si>
    <t>02-Dec-2022</t>
  </si>
  <si>
    <t>20-Feb-2026</t>
  </si>
  <si>
    <t>Close</t>
  </si>
  <si>
    <t>8677803600</t>
  </si>
  <si>
    <t>On dated 02-10-2024 LO collected EMI from the borrower of Rs.2250 but that amount was not accounted in FIMO.After CSS verification completed on 20-02-2026 that amount was posted by HO .</t>
  </si>
  <si>
    <t>Loan Outstanding Report Detailed Recon as on 24-Mar-2026</t>
  </si>
  <si>
    <t>Report generation date &amp; time: Saturday, March 28, 2026 12:18 PM</t>
  </si>
  <si>
    <t>FN25-26-03774</t>
  </si>
  <si>
    <t>SF0090063</t>
  </si>
  <si>
    <t>LO</t>
  </si>
  <si>
    <t>FIR Not Filled</t>
  </si>
  <si>
    <t>CSS</t>
  </si>
  <si>
    <t>Completed-Report Submitted</t>
  </si>
  <si>
    <t xml:space="preserve">LO Vivek Kumar collected 2 emi from the borrower of Rs.6940 on 06-11-2024 &amp; 06-12-2024 but that amount was not accounted in FIMO.
On dated 09-04-2025 &amp; 09-05-2025 LO Vivek Kumar collected EMI from the borrower but that amount was not accounted in FIMO.
On dated 02-10-2024 LO collected EMI from the borrower of Rs.3840 but that amount was not accounted in FIMO.
On dated 09-04-2025 borrower paid her EMI through UPI of Rs.2240 but that amount was not accounted in FIMO.
</t>
  </si>
  <si>
    <t>SF0090740</t>
  </si>
  <si>
    <t>Dilkhush Kumar</t>
  </si>
  <si>
    <t>536851 C1</t>
  </si>
  <si>
    <t>536851 C1 Reliance1</t>
  </si>
  <si>
    <t>SSF2654142</t>
  </si>
  <si>
    <t>Barber Shop</t>
  </si>
  <si>
    <t>SHOBHA DEVI</t>
  </si>
  <si>
    <t>25-Aug-2023</t>
  </si>
  <si>
    <t>05</t>
  </si>
  <si>
    <t>3.75 Yrs</t>
  </si>
  <si>
    <t>30 Jun 2022</t>
  </si>
  <si>
    <t>05-Oct-2023</t>
  </si>
  <si>
    <t>29-Nov-2025</t>
  </si>
  <si>
    <t>On dated 05-09-2024 LO collected EMI from the borrower of Rs.2780 but that amount was not acconted in FIMO.</t>
  </si>
  <si>
    <t>Akbar Badshah/SF0037018</t>
  </si>
  <si>
    <t>Vivek Kumar/SF0090494</t>
  </si>
  <si>
    <t>Saket Nath Thakur/SF0062081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</si>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</sst>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6" fillId="8" borderId="15" xfId="0" applyFont="1" applyFill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BH2886</v>
      </c>
      <c r="D5" s="64" t="str">
        <f>IF('Physical Cash at Safe'!D28="Yes", 'Physical Cash at Safe'!A4, 'Borrower Wise Details'!C5)</f>
        <v>Mokama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46060</v>
      </c>
      <c r="H5" s="62" t="s">
        <v>429</v>
      </c>
      <c r="I5" s="61">
        <v>46073</v>
      </c>
      <c r="J5" s="79" t="str">
        <f>IF('Physical Cash at Safe'!D28="Yes",'Physical Cash at Safe'!E28,IF('Borrower Wise Details'!D5&lt;&gt;"",'Borrower Wise Details'!D5,""))</f>
        <v>FN25-26-03774</v>
      </c>
      <c r="K5" s="90">
        <v>1</v>
      </c>
      <c r="L5" s="91">
        <v>2250</v>
      </c>
      <c r="M5" s="91">
        <v>0</v>
      </c>
      <c r="N5" s="91" t="s">
        <v>446</v>
      </c>
      <c r="O5" s="91" t="s">
        <v>447</v>
      </c>
      <c r="P5" s="91" t="s">
        <v>238</v>
      </c>
      <c r="Q5" s="91" t="s">
        <v>448</v>
      </c>
      <c r="R5" s="80" t="str">
        <f>IF('Physical Cash at Safe'!$D$28="Yes", 'Physical Cash at Safe'!$A$28, IF('Borrower Wise Details'!F5&lt;&gt;"", 'Borrower Wise Details'!F5, ""))</f>
        <v>Vivek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SF0090063</v>
      </c>
      <c r="U5" s="84" t="s">
        <v>449</v>
      </c>
      <c r="V5" s="61">
        <v>45775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430</v>
      </c>
      <c r="Z5" s="61">
        <v>46109</v>
      </c>
      <c r="AA5" s="61">
        <v>46110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20280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20280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46113</v>
      </c>
      <c r="AH5" s="75" t="s">
        <v>431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73" t="str">
        <f>IF(OR('Fraud Investigation Report'!R5="", 'Fraud Investigation Report'!R5=0), "", 'Fraud Investigation Report'!R5)</f>
        <v>Vivek Kumar</v>
      </c>
      <c r="E5" s="73" t="str">
        <f>IF(OR('Fraud Investigation Report'!T5="", 'Fraud Investigation Report'!T5=0), "", 'Fraud Investigation Report'!T5)</f>
        <v>SF0090063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FN25-26-03774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20280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20280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20280</v>
      </c>
      <c r="Q5" s="49"/>
      <c r="R5" s="95" t="s">
        <v>428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0" sqref="D30:E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239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46110</v>
      </c>
      <c r="C6" s="18">
        <v>46109</v>
      </c>
      <c r="D6" s="18">
        <v>46110</v>
      </c>
      <c r="E6" s="19">
        <v>0.29166666666666669</v>
      </c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89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21</v>
      </c>
      <c r="C11" s="23">
        <f>B11*A11</f>
        <v>10500</v>
      </c>
      <c r="D11" s="25">
        <v>21</v>
      </c>
      <c r="E11" s="23">
        <f t="shared" ref="E11:E17" si="0">D11*A11</f>
        <v>10500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248</v>
      </c>
      <c r="C13" s="23">
        <f t="shared" ref="C13:C17" si="1">B13*A13</f>
        <v>24800</v>
      </c>
      <c r="D13" s="25">
        <v>248</v>
      </c>
      <c r="E13" s="23">
        <f t="shared" si="0"/>
        <v>24800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5" x14ac:dyDescent="0.35">
      <c r="A19" s="29"/>
      <c r="B19" s="30" t="s">
        <v>74</v>
      </c>
      <c r="C19" s="31">
        <f>SUM(C10:C18)</f>
        <v>35965</v>
      </c>
      <c r="D19" s="30" t="s">
        <v>74</v>
      </c>
      <c r="E19" s="31">
        <f>SUM(E10:E18)</f>
        <v>35965</v>
      </c>
    </row>
    <row r="20" spans="1:5" ht="30" customHeight="1" x14ac:dyDescent="0.35">
      <c r="A20" s="159" t="s">
        <v>94</v>
      </c>
      <c r="B20" s="160"/>
      <c r="C20" s="32">
        <v>35965</v>
      </c>
      <c r="D20" s="33" t="s">
        <v>88</v>
      </c>
      <c r="E20" s="34">
        <v>0</v>
      </c>
    </row>
    <row r="21" spans="1:5" ht="30" customHeight="1" x14ac:dyDescent="0.35">
      <c r="A21" s="161" t="s">
        <v>85</v>
      </c>
      <c r="B21" s="162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1" t="s">
        <v>75</v>
      </c>
      <c r="B22" s="162"/>
      <c r="C22" s="34">
        <v>0</v>
      </c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182</v>
      </c>
      <c r="B26" s="140"/>
      <c r="C26" s="140"/>
      <c r="D26" s="140"/>
      <c r="E26" s="14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8" t="s">
        <v>211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212</v>
      </c>
      <c r="B32" s="38" t="s">
        <v>393</v>
      </c>
      <c r="C32" s="37" t="s">
        <v>79</v>
      </c>
      <c r="D32" s="136" t="s">
        <v>394</v>
      </c>
      <c r="E32" s="137"/>
    </row>
    <row r="33" spans="1:5" ht="18" customHeight="1" x14ac:dyDescent="0.35">
      <c r="A33" s="37" t="s">
        <v>80</v>
      </c>
      <c r="B33" s="38" t="s">
        <v>395</v>
      </c>
      <c r="C33" s="39" t="s">
        <v>81</v>
      </c>
      <c r="D33" s="130" t="s">
        <v>396</v>
      </c>
      <c r="E33" s="131"/>
    </row>
    <row r="34" spans="1:5" ht="26" x14ac:dyDescent="0.35">
      <c r="A34" s="39" t="s">
        <v>213</v>
      </c>
      <c r="B34" s="38" t="s">
        <v>397</v>
      </c>
      <c r="C34" s="39" t="s">
        <v>214</v>
      </c>
      <c r="D34" s="132" t="s">
        <v>400</v>
      </c>
      <c r="E34" s="133"/>
    </row>
    <row r="35" spans="1:5" ht="26" x14ac:dyDescent="0.35">
      <c r="A35" s="39" t="s">
        <v>215</v>
      </c>
      <c r="B35" s="38" t="s">
        <v>398</v>
      </c>
      <c r="C35" s="39" t="s">
        <v>217</v>
      </c>
      <c r="D35" s="132" t="s">
        <v>401</v>
      </c>
      <c r="E35" s="133"/>
    </row>
    <row r="36" spans="1:5" ht="25.5" customHeight="1" x14ac:dyDescent="0.35">
      <c r="A36" s="39" t="s">
        <v>216</v>
      </c>
      <c r="B36" s="38" t="s">
        <v>399</v>
      </c>
      <c r="C36" s="39" t="s">
        <v>218</v>
      </c>
      <c r="D36" s="134" t="s">
        <v>402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R4" zoomScaleNormal="100" workbookViewId="0">
      <selection activeCell="U4" sqref="U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BH2886</v>
      </c>
      <c r="C5" s="60" t="str">
        <f>IF('Loan Outstanding Report'!$H$5="", "", 'Loan Outstanding Report'!$H$5)</f>
        <v>Mokama</v>
      </c>
      <c r="D5" s="41" t="s">
        <v>425</v>
      </c>
      <c r="E5" s="66">
        <v>46109</v>
      </c>
      <c r="F5" s="93" t="s">
        <v>403</v>
      </c>
      <c r="G5" s="49" t="s">
        <v>426</v>
      </c>
      <c r="H5" s="49" t="s">
        <v>427</v>
      </c>
      <c r="I5" s="49" t="s">
        <v>267</v>
      </c>
      <c r="J5" s="49" t="s">
        <v>270</v>
      </c>
      <c r="K5" s="49" t="s">
        <v>273</v>
      </c>
      <c r="L5" s="11">
        <v>355477464</v>
      </c>
      <c r="M5" s="67" t="s">
        <v>322</v>
      </c>
      <c r="N5" s="49">
        <v>65000</v>
      </c>
      <c r="O5" s="49">
        <v>3470</v>
      </c>
      <c r="P5" s="67" t="s">
        <v>132</v>
      </c>
      <c r="Q5" s="89">
        <v>45602</v>
      </c>
      <c r="R5" s="49">
        <v>3470</v>
      </c>
      <c r="S5" s="49">
        <v>0</v>
      </c>
      <c r="T5" s="49">
        <v>0</v>
      </c>
      <c r="U5" s="68">
        <f t="shared" ref="U5:U69" si="0">IF(AND(ISBLANK(R5),ISBLANK(S5),ISBLANK(T5)),"",R5-(S5+T5))</f>
        <v>3470</v>
      </c>
      <c r="V5" s="42" t="s">
        <v>194</v>
      </c>
      <c r="W5" s="69" t="s">
        <v>408</v>
      </c>
    </row>
    <row r="6" spans="1:23" ht="30" customHeight="1" x14ac:dyDescent="0.3">
      <c r="A6" s="65">
        <v>2</v>
      </c>
      <c r="B6" s="60" t="str">
        <f>IF(J6&lt;&gt;"", $B$5, "")</f>
        <v>BH2886</v>
      </c>
      <c r="C6" s="50" t="str">
        <f>IF(J6&lt;&gt;"", $C$5, "")</f>
        <v>Mokama</v>
      </c>
      <c r="D6" s="50" t="str">
        <f>IF(J6&lt;&gt;"", $D$5, "")</f>
        <v>FN25-26-03774</v>
      </c>
      <c r="E6" s="66">
        <v>46109</v>
      </c>
      <c r="F6" s="50" t="str">
        <f>IF(J6&lt;&gt;"", $F$5, "")</f>
        <v>Vivek Kumar</v>
      </c>
      <c r="G6" s="50" t="str">
        <f>IF(J6&lt;&gt;"", $G$5, "")</f>
        <v>SF0090063</v>
      </c>
      <c r="H6" s="50" t="str">
        <f>IF(J6&lt;&gt;"", $H$5, "")</f>
        <v>LO</v>
      </c>
      <c r="I6" s="49" t="s">
        <v>267</v>
      </c>
      <c r="J6" s="49" t="s">
        <v>270</v>
      </c>
      <c r="K6" s="49" t="s">
        <v>273</v>
      </c>
      <c r="L6" s="11">
        <v>355477464</v>
      </c>
      <c r="M6" s="67" t="s">
        <v>322</v>
      </c>
      <c r="N6" s="49">
        <v>65000</v>
      </c>
      <c r="O6" s="49">
        <v>3470</v>
      </c>
      <c r="P6" s="67" t="s">
        <v>132</v>
      </c>
      <c r="Q6" s="67">
        <v>45632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194</v>
      </c>
      <c r="W6" s="69" t="s">
        <v>408</v>
      </c>
    </row>
    <row r="7" spans="1:23" ht="30" customHeight="1" x14ac:dyDescent="0.3">
      <c r="A7" s="65">
        <v>3</v>
      </c>
      <c r="B7" s="60" t="str">
        <f t="shared" ref="B7:B70" si="1">IF(J7&lt;&gt;"", $B$5, "")</f>
        <v>BH2886</v>
      </c>
      <c r="C7" s="50" t="str">
        <f t="shared" ref="C7:C70" si="2">IF(J7&lt;&gt;"", $C$5, "")</f>
        <v>Mokama</v>
      </c>
      <c r="D7" s="50" t="str">
        <f t="shared" ref="D7:D70" si="3">IF(J7&lt;&gt;"", $D$5, "")</f>
        <v>FN25-26-03774</v>
      </c>
      <c r="E7" s="66">
        <v>46109</v>
      </c>
      <c r="F7" s="50" t="str">
        <f t="shared" ref="F7:F70" si="4">IF(J7&lt;&gt;"", $F$5, "")</f>
        <v>Vivek Kumar</v>
      </c>
      <c r="G7" s="50" t="str">
        <f t="shared" ref="G7:G70" si="5">IF(J7&lt;&gt;"", $G$5, "")</f>
        <v>SF0090063</v>
      </c>
      <c r="H7" s="50" t="str">
        <f t="shared" ref="H7:H70" si="6">IF(J7&lt;&gt;"", $H$5, "")</f>
        <v>LO</v>
      </c>
      <c r="I7" s="49" t="s">
        <v>280</v>
      </c>
      <c r="J7" s="49" t="s">
        <v>285</v>
      </c>
      <c r="K7" s="49" t="s">
        <v>286</v>
      </c>
      <c r="L7" s="11">
        <v>355781592</v>
      </c>
      <c r="M7" s="67" t="s">
        <v>337</v>
      </c>
      <c r="N7" s="49">
        <v>42000</v>
      </c>
      <c r="O7" s="49">
        <v>2240</v>
      </c>
      <c r="P7" s="67" t="s">
        <v>132</v>
      </c>
      <c r="Q7" s="67">
        <v>45756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194</v>
      </c>
      <c r="W7" s="69" t="s">
        <v>409</v>
      </c>
    </row>
    <row r="8" spans="1:23" ht="30" customHeight="1" x14ac:dyDescent="0.3">
      <c r="A8" s="65">
        <v>4</v>
      </c>
      <c r="B8" s="60" t="str">
        <f t="shared" si="1"/>
        <v>BH2886</v>
      </c>
      <c r="C8" s="50" t="str">
        <f t="shared" si="2"/>
        <v>Mokama</v>
      </c>
      <c r="D8" s="50" t="str">
        <f t="shared" si="3"/>
        <v>FN25-26-03774</v>
      </c>
      <c r="E8" s="66">
        <v>46109</v>
      </c>
      <c r="F8" s="50" t="str">
        <f t="shared" si="4"/>
        <v>Vivek Kumar</v>
      </c>
      <c r="G8" s="50" t="str">
        <f t="shared" si="5"/>
        <v>SF0090063</v>
      </c>
      <c r="H8" s="50" t="str">
        <f t="shared" si="6"/>
        <v>LO</v>
      </c>
      <c r="I8" s="49" t="s">
        <v>280</v>
      </c>
      <c r="J8" s="49" t="s">
        <v>285</v>
      </c>
      <c r="K8" s="49" t="s">
        <v>286</v>
      </c>
      <c r="L8" s="11">
        <v>355781592</v>
      </c>
      <c r="M8" s="67" t="s">
        <v>337</v>
      </c>
      <c r="N8" s="49">
        <v>42000</v>
      </c>
      <c r="O8" s="49">
        <v>2240</v>
      </c>
      <c r="P8" s="67" t="s">
        <v>132</v>
      </c>
      <c r="Q8" s="67">
        <v>45786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194</v>
      </c>
      <c r="W8" s="69" t="s">
        <v>409</v>
      </c>
    </row>
    <row r="9" spans="1:23" ht="30" customHeight="1" x14ac:dyDescent="0.3">
      <c r="A9" s="65">
        <v>5</v>
      </c>
      <c r="B9" s="60" t="str">
        <f t="shared" si="1"/>
        <v>BH2886</v>
      </c>
      <c r="C9" s="50" t="str">
        <f t="shared" si="2"/>
        <v>Mokama</v>
      </c>
      <c r="D9" s="50" t="str">
        <f t="shared" si="3"/>
        <v>FN25-26-03774</v>
      </c>
      <c r="E9" s="66">
        <v>46109</v>
      </c>
      <c r="F9" s="50" t="str">
        <f t="shared" si="4"/>
        <v>Vivek Kumar</v>
      </c>
      <c r="G9" s="50" t="str">
        <f t="shared" si="5"/>
        <v>SF0090063</v>
      </c>
      <c r="H9" s="50" t="str">
        <f t="shared" si="6"/>
        <v>LO</v>
      </c>
      <c r="I9" s="49" t="s">
        <v>292</v>
      </c>
      <c r="J9" s="49" t="s">
        <v>294</v>
      </c>
      <c r="K9" s="49" t="s">
        <v>295</v>
      </c>
      <c r="L9" s="11">
        <v>355962466</v>
      </c>
      <c r="M9" s="67" t="s">
        <v>345</v>
      </c>
      <c r="N9" s="49">
        <v>72000</v>
      </c>
      <c r="O9" s="49">
        <v>3840</v>
      </c>
      <c r="P9" s="67" t="s">
        <v>132</v>
      </c>
      <c r="Q9" s="67">
        <v>45567</v>
      </c>
      <c r="R9" s="49">
        <v>3840</v>
      </c>
      <c r="S9" s="49">
        <v>0</v>
      </c>
      <c r="T9" s="49">
        <v>0</v>
      </c>
      <c r="U9" s="68">
        <f t="shared" si="0"/>
        <v>3840</v>
      </c>
      <c r="V9" s="42" t="s">
        <v>194</v>
      </c>
      <c r="W9" s="69" t="s">
        <v>411</v>
      </c>
    </row>
    <row r="10" spans="1:23" ht="30" customHeight="1" x14ac:dyDescent="0.3">
      <c r="A10" s="65">
        <v>6</v>
      </c>
      <c r="B10" s="60" t="str">
        <f t="shared" si="1"/>
        <v>BH2886</v>
      </c>
      <c r="C10" s="50" t="str">
        <f t="shared" si="2"/>
        <v>Mokama</v>
      </c>
      <c r="D10" s="50" t="str">
        <f t="shared" si="3"/>
        <v>FN25-26-03774</v>
      </c>
      <c r="E10" s="66">
        <v>46109</v>
      </c>
      <c r="F10" s="50" t="str">
        <f t="shared" si="4"/>
        <v>Vivek Kumar</v>
      </c>
      <c r="G10" s="50" t="str">
        <f t="shared" si="5"/>
        <v>SF0090063</v>
      </c>
      <c r="H10" s="50" t="str">
        <f t="shared" si="6"/>
        <v>LO</v>
      </c>
      <c r="I10" s="49" t="s">
        <v>280</v>
      </c>
      <c r="J10" s="49" t="s">
        <v>296</v>
      </c>
      <c r="K10" s="49" t="s">
        <v>297</v>
      </c>
      <c r="L10" s="11">
        <v>356226751</v>
      </c>
      <c r="M10" s="67" t="s">
        <v>352</v>
      </c>
      <c r="N10" s="49">
        <v>42000</v>
      </c>
      <c r="O10" s="49">
        <v>2240</v>
      </c>
      <c r="P10" s="67" t="s">
        <v>132</v>
      </c>
      <c r="Q10" s="67">
        <v>45756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195</v>
      </c>
      <c r="W10" s="69" t="s">
        <v>410</v>
      </c>
    </row>
    <row r="11" spans="1:23" ht="30" customHeight="1" x14ac:dyDescent="0.3">
      <c r="A11" s="65">
        <v>7</v>
      </c>
      <c r="B11" s="60" t="str">
        <f t="shared" si="1"/>
        <v>BH2886</v>
      </c>
      <c r="C11" s="50" t="str">
        <f t="shared" si="2"/>
        <v>Mokama</v>
      </c>
      <c r="D11" s="50" t="str">
        <f t="shared" si="3"/>
        <v>FN25-26-03774</v>
      </c>
      <c r="E11" s="66">
        <v>46109</v>
      </c>
      <c r="F11" s="50" t="str">
        <f t="shared" si="4"/>
        <v>Vivek Kumar</v>
      </c>
      <c r="G11" s="50" t="str">
        <f t="shared" si="5"/>
        <v>SF0090063</v>
      </c>
      <c r="H11" s="50" t="str">
        <f t="shared" si="6"/>
        <v>LO</v>
      </c>
      <c r="I11" s="49" t="s">
        <v>434</v>
      </c>
      <c r="J11" s="49" t="s">
        <v>436</v>
      </c>
      <c r="K11" s="49" t="s">
        <v>438</v>
      </c>
      <c r="L11" s="11">
        <v>352681913</v>
      </c>
      <c r="M11" s="67" t="s">
        <v>439</v>
      </c>
      <c r="N11" s="49">
        <v>52000</v>
      </c>
      <c r="O11" s="49">
        <v>2780</v>
      </c>
      <c r="P11" s="67" t="s">
        <v>132</v>
      </c>
      <c r="Q11" s="67">
        <v>45540</v>
      </c>
      <c r="R11" s="49">
        <v>2780</v>
      </c>
      <c r="S11" s="49">
        <v>0</v>
      </c>
      <c r="T11" s="49">
        <v>0</v>
      </c>
      <c r="U11" s="68">
        <f t="shared" si="0"/>
        <v>2780</v>
      </c>
      <c r="V11" s="42" t="s">
        <v>194</v>
      </c>
      <c r="W11" s="69" t="s">
        <v>445</v>
      </c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N4" sqref="BN4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5" t="s">
        <v>423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 t="s">
        <v>424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5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251</v>
      </c>
      <c r="I5" s="126">
        <v>1897</v>
      </c>
      <c r="J5" s="126" t="s">
        <v>253</v>
      </c>
      <c r="K5" s="126">
        <v>1897</v>
      </c>
      <c r="L5" s="126" t="s">
        <v>254</v>
      </c>
      <c r="M5" s="126" t="s">
        <v>255</v>
      </c>
      <c r="N5" s="126">
        <v>2435</v>
      </c>
      <c r="O5" s="126" t="s">
        <v>256</v>
      </c>
      <c r="P5" s="126">
        <v>2850</v>
      </c>
      <c r="Q5" s="126" t="s">
        <v>257</v>
      </c>
      <c r="R5" s="126" t="s">
        <v>258</v>
      </c>
      <c r="S5" s="126" t="s">
        <v>259</v>
      </c>
      <c r="T5" s="126" t="s">
        <v>259</v>
      </c>
      <c r="U5" s="126" t="s">
        <v>260</v>
      </c>
      <c r="V5" s="126" t="s">
        <v>261</v>
      </c>
      <c r="W5" s="126">
        <v>0</v>
      </c>
      <c r="X5" s="126" t="s">
        <v>262</v>
      </c>
      <c r="Y5" s="126">
        <v>19377926</v>
      </c>
      <c r="Z5" s="128" t="s">
        <v>263</v>
      </c>
      <c r="AA5" s="126" t="s">
        <v>313</v>
      </c>
      <c r="AB5" s="127">
        <v>51860</v>
      </c>
      <c r="AC5" s="126" t="s">
        <v>314</v>
      </c>
      <c r="AD5" s="126">
        <v>24</v>
      </c>
      <c r="AE5" s="126" t="s">
        <v>315</v>
      </c>
      <c r="AF5" s="126" t="s">
        <v>316</v>
      </c>
      <c r="AG5" s="126" t="s">
        <v>317</v>
      </c>
      <c r="AH5" s="126" t="s">
        <v>318</v>
      </c>
      <c r="AI5" s="126" t="s">
        <v>313</v>
      </c>
      <c r="AJ5" s="127">
        <v>2740</v>
      </c>
      <c r="AK5" s="127">
        <v>2740</v>
      </c>
      <c r="AL5" s="126" t="s">
        <v>319</v>
      </c>
      <c r="AM5" s="127">
        <v>6739.8</v>
      </c>
      <c r="AN5" s="127">
        <v>213.4</v>
      </c>
      <c r="AO5" s="127">
        <v>6953.2</v>
      </c>
      <c r="AP5" s="127">
        <v>48183.199999999997</v>
      </c>
      <c r="AQ5" s="127">
        <v>9456.4</v>
      </c>
      <c r="AR5" s="127">
        <v>57639.6</v>
      </c>
      <c r="AS5" s="127">
        <v>45120.2</v>
      </c>
      <c r="AT5" s="127">
        <v>9456.4</v>
      </c>
      <c r="AU5" s="127">
        <v>54576.6</v>
      </c>
      <c r="AV5" s="126">
        <v>55</v>
      </c>
      <c r="AW5" s="126"/>
      <c r="AX5" s="126"/>
      <c r="AY5" s="126"/>
      <c r="AZ5" s="126"/>
      <c r="BA5" s="126"/>
      <c r="BB5" s="126" t="s">
        <v>320</v>
      </c>
      <c r="BC5" s="124"/>
      <c r="BD5" s="126" t="s">
        <v>321</v>
      </c>
      <c r="BE5" s="127">
        <v>51860</v>
      </c>
      <c r="BF5" s="126" t="s">
        <v>259</v>
      </c>
      <c r="BG5" s="126" t="s">
        <v>379</v>
      </c>
      <c r="BH5" s="97" t="s">
        <v>404</v>
      </c>
      <c r="BI5" s="95" t="s">
        <v>104</v>
      </c>
      <c r="BJ5" s="97">
        <v>46109</v>
      </c>
      <c r="BK5" s="95"/>
      <c r="BL5" s="95" t="s">
        <v>112</v>
      </c>
      <c r="BM5" s="98" t="s">
        <v>124</v>
      </c>
      <c r="BN5" s="99" t="s">
        <v>192</v>
      </c>
      <c r="BO5" s="95" t="s">
        <v>237</v>
      </c>
      <c r="BP5" s="122">
        <v>0</v>
      </c>
      <c r="BQ5" s="42"/>
      <c r="BR5" s="96" t="s">
        <v>407</v>
      </c>
    </row>
    <row r="6" spans="1:70" ht="30" customHeight="1" x14ac:dyDescent="0.35">
      <c r="A6" s="95">
        <v>2</v>
      </c>
      <c r="B6" s="126" t="s">
        <v>248</v>
      </c>
      <c r="C6" s="126" t="s">
        <v>249</v>
      </c>
      <c r="D6" s="126" t="s">
        <v>250</v>
      </c>
      <c r="E6" s="126" t="s">
        <v>251</v>
      </c>
      <c r="F6" s="126" t="s">
        <v>251</v>
      </c>
      <c r="G6" s="126" t="s">
        <v>252</v>
      </c>
      <c r="H6" s="126" t="s">
        <v>251</v>
      </c>
      <c r="I6" s="126">
        <v>3078</v>
      </c>
      <c r="J6" s="126" t="s">
        <v>264</v>
      </c>
      <c r="K6" s="126">
        <v>3078</v>
      </c>
      <c r="L6" s="126" t="s">
        <v>265</v>
      </c>
      <c r="M6" s="126" t="s">
        <v>266</v>
      </c>
      <c r="N6" s="126">
        <v>9375</v>
      </c>
      <c r="O6" s="126" t="s">
        <v>267</v>
      </c>
      <c r="P6" s="126">
        <v>11659</v>
      </c>
      <c r="Q6" s="126" t="s">
        <v>268</v>
      </c>
      <c r="R6" s="126" t="s">
        <v>269</v>
      </c>
      <c r="S6" s="126" t="s">
        <v>270</v>
      </c>
      <c r="T6" s="126" t="s">
        <v>270</v>
      </c>
      <c r="U6" s="126" t="s">
        <v>271</v>
      </c>
      <c r="V6" s="126" t="s">
        <v>261</v>
      </c>
      <c r="W6" s="126">
        <v>0</v>
      </c>
      <c r="X6" s="126" t="s">
        <v>272</v>
      </c>
      <c r="Y6" s="126">
        <v>355477464</v>
      </c>
      <c r="Z6" s="128" t="s">
        <v>273</v>
      </c>
      <c r="AA6" s="126" t="s">
        <v>322</v>
      </c>
      <c r="AB6" s="127">
        <v>65000</v>
      </c>
      <c r="AC6" s="126" t="s">
        <v>323</v>
      </c>
      <c r="AD6" s="126">
        <v>24</v>
      </c>
      <c r="AE6" s="126" t="s">
        <v>315</v>
      </c>
      <c r="AF6" s="126" t="s">
        <v>324</v>
      </c>
      <c r="AG6" s="126" t="s">
        <v>325</v>
      </c>
      <c r="AH6" s="126" t="s">
        <v>326</v>
      </c>
      <c r="AI6" s="126" t="s">
        <v>327</v>
      </c>
      <c r="AJ6" s="127">
        <v>3470</v>
      </c>
      <c r="AK6" s="127">
        <v>3470</v>
      </c>
      <c r="AL6" s="126" t="s">
        <v>328</v>
      </c>
      <c r="AM6" s="127">
        <v>58132.9</v>
      </c>
      <c r="AN6" s="127">
        <v>18611.099999999999</v>
      </c>
      <c r="AO6" s="127">
        <v>76744</v>
      </c>
      <c r="AP6" s="127">
        <v>6867.1</v>
      </c>
      <c r="AQ6" s="127">
        <v>72.900000000000006</v>
      </c>
      <c r="AR6" s="127">
        <v>6940</v>
      </c>
      <c r="AS6" s="127">
        <v>6867.1</v>
      </c>
      <c r="AT6" s="127">
        <v>72.900000000000006</v>
      </c>
      <c r="AU6" s="127">
        <v>6940</v>
      </c>
      <c r="AV6" s="126">
        <v>24</v>
      </c>
      <c r="AW6" s="126"/>
      <c r="AX6" s="126"/>
      <c r="AY6" s="126"/>
      <c r="AZ6" s="126"/>
      <c r="BA6" s="126"/>
      <c r="BB6" s="126" t="s">
        <v>320</v>
      </c>
      <c r="BC6" s="124"/>
      <c r="BD6" s="126"/>
      <c r="BE6" s="127">
        <v>0</v>
      </c>
      <c r="BF6" s="126" t="s">
        <v>270</v>
      </c>
      <c r="BG6" s="126" t="s">
        <v>380</v>
      </c>
      <c r="BH6" s="97" t="s">
        <v>404</v>
      </c>
      <c r="BI6" s="95" t="s">
        <v>104</v>
      </c>
      <c r="BJ6" s="97">
        <v>46109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2">
        <v>6940</v>
      </c>
      <c r="BQ6" s="42" t="s">
        <v>194</v>
      </c>
      <c r="BR6" s="96" t="s">
        <v>408</v>
      </c>
    </row>
    <row r="7" spans="1:70" ht="30" hidden="1" customHeight="1" x14ac:dyDescent="0.35">
      <c r="A7" s="95">
        <v>3</v>
      </c>
      <c r="B7" s="126" t="s">
        <v>248</v>
      </c>
      <c r="C7" s="126" t="s">
        <v>249</v>
      </c>
      <c r="D7" s="126" t="s">
        <v>250</v>
      </c>
      <c r="E7" s="126" t="s">
        <v>251</v>
      </c>
      <c r="F7" s="126" t="s">
        <v>251</v>
      </c>
      <c r="G7" s="126" t="s">
        <v>252</v>
      </c>
      <c r="H7" s="126" t="s">
        <v>251</v>
      </c>
      <c r="I7" s="126">
        <v>1897</v>
      </c>
      <c r="J7" s="126" t="s">
        <v>253</v>
      </c>
      <c r="K7" s="126">
        <v>1897</v>
      </c>
      <c r="L7" s="126" t="s">
        <v>254</v>
      </c>
      <c r="M7" s="126" t="s">
        <v>255</v>
      </c>
      <c r="N7" s="126">
        <v>349625</v>
      </c>
      <c r="O7" s="126" t="s">
        <v>274</v>
      </c>
      <c r="P7" s="126">
        <v>494888</v>
      </c>
      <c r="Q7" s="126" t="s">
        <v>275</v>
      </c>
      <c r="R7" s="126" t="s">
        <v>269</v>
      </c>
      <c r="S7" s="126" t="s">
        <v>276</v>
      </c>
      <c r="T7" s="126" t="s">
        <v>276</v>
      </c>
      <c r="U7" s="126" t="s">
        <v>260</v>
      </c>
      <c r="V7" s="126" t="s">
        <v>261</v>
      </c>
      <c r="W7" s="126">
        <v>0</v>
      </c>
      <c r="X7" s="126" t="s">
        <v>277</v>
      </c>
      <c r="Y7" s="126">
        <v>355594015</v>
      </c>
      <c r="Z7" s="128" t="s">
        <v>278</v>
      </c>
      <c r="AA7" s="126" t="s">
        <v>329</v>
      </c>
      <c r="AB7" s="127">
        <v>42000</v>
      </c>
      <c r="AC7" s="126" t="s">
        <v>314</v>
      </c>
      <c r="AD7" s="126">
        <v>24</v>
      </c>
      <c r="AE7" s="126" t="s">
        <v>330</v>
      </c>
      <c r="AF7" s="126" t="s">
        <v>331</v>
      </c>
      <c r="AG7" s="126" t="s">
        <v>332</v>
      </c>
      <c r="AH7" s="126" t="s">
        <v>333</v>
      </c>
      <c r="AI7" s="126" t="s">
        <v>334</v>
      </c>
      <c r="AJ7" s="127">
        <v>2240</v>
      </c>
      <c r="AK7" s="127">
        <v>2240</v>
      </c>
      <c r="AL7" s="126" t="s">
        <v>335</v>
      </c>
      <c r="AM7" s="127">
        <v>11871.69</v>
      </c>
      <c r="AN7" s="127">
        <v>6048.31</v>
      </c>
      <c r="AO7" s="127">
        <v>17920</v>
      </c>
      <c r="AP7" s="127">
        <v>30128.31</v>
      </c>
      <c r="AQ7" s="127">
        <v>5577.69</v>
      </c>
      <c r="AR7" s="127">
        <v>35706</v>
      </c>
      <c r="AS7" s="127">
        <v>30128.31</v>
      </c>
      <c r="AT7" s="127">
        <v>5577.69</v>
      </c>
      <c r="AU7" s="127">
        <v>35706</v>
      </c>
      <c r="AV7" s="126">
        <v>24</v>
      </c>
      <c r="AW7" s="126"/>
      <c r="AX7" s="126"/>
      <c r="AY7" s="126"/>
      <c r="AZ7" s="126"/>
      <c r="BA7" s="126"/>
      <c r="BB7" s="126" t="s">
        <v>320</v>
      </c>
      <c r="BC7" s="124"/>
      <c r="BD7" s="126" t="s">
        <v>336</v>
      </c>
      <c r="BE7" s="127">
        <v>42000</v>
      </c>
      <c r="BF7" s="126" t="s">
        <v>276</v>
      </c>
      <c r="BG7" s="126" t="s">
        <v>381</v>
      </c>
      <c r="BH7" s="97" t="s">
        <v>404</v>
      </c>
      <c r="BI7" s="95" t="s">
        <v>104</v>
      </c>
      <c r="BJ7" s="97">
        <v>46109</v>
      </c>
      <c r="BK7" s="95"/>
      <c r="BL7" s="95" t="s">
        <v>112</v>
      </c>
      <c r="BM7" s="98" t="s">
        <v>124</v>
      </c>
      <c r="BN7" s="99" t="s">
        <v>192</v>
      </c>
      <c r="BO7" s="95" t="s">
        <v>237</v>
      </c>
      <c r="BP7" s="122">
        <v>0</v>
      </c>
      <c r="BQ7" s="42"/>
      <c r="BR7" s="96" t="s">
        <v>407</v>
      </c>
    </row>
    <row r="8" spans="1:70" ht="30" hidden="1" customHeight="1" x14ac:dyDescent="0.35">
      <c r="A8" s="95">
        <v>4</v>
      </c>
      <c r="B8" s="126" t="s">
        <v>248</v>
      </c>
      <c r="C8" s="126" t="s">
        <v>249</v>
      </c>
      <c r="D8" s="126" t="s">
        <v>250</v>
      </c>
      <c r="E8" s="126" t="s">
        <v>251</v>
      </c>
      <c r="F8" s="126" t="s">
        <v>251</v>
      </c>
      <c r="G8" s="126" t="s">
        <v>252</v>
      </c>
      <c r="H8" s="126" t="s">
        <v>251</v>
      </c>
      <c r="I8" s="126">
        <v>1861</v>
      </c>
      <c r="J8" s="126" t="s">
        <v>279</v>
      </c>
      <c r="K8" s="126">
        <v>1861</v>
      </c>
      <c r="L8" s="126" t="s">
        <v>254</v>
      </c>
      <c r="M8" s="126" t="s">
        <v>255</v>
      </c>
      <c r="N8" s="126">
        <v>500232</v>
      </c>
      <c r="O8" s="126" t="s">
        <v>280</v>
      </c>
      <c r="P8" s="126">
        <v>808407</v>
      </c>
      <c r="Q8" s="126" t="s">
        <v>281</v>
      </c>
      <c r="R8" s="126" t="s">
        <v>269</v>
      </c>
      <c r="S8" s="126" t="s">
        <v>282</v>
      </c>
      <c r="T8" s="126" t="s">
        <v>282</v>
      </c>
      <c r="U8" s="126" t="s">
        <v>283</v>
      </c>
      <c r="V8" s="126" t="s">
        <v>261</v>
      </c>
      <c r="W8" s="126">
        <v>0</v>
      </c>
      <c r="X8" s="126" t="s">
        <v>277</v>
      </c>
      <c r="Y8" s="126">
        <v>355766904</v>
      </c>
      <c r="Z8" s="128" t="s">
        <v>284</v>
      </c>
      <c r="AA8" s="126" t="s">
        <v>337</v>
      </c>
      <c r="AB8" s="127">
        <v>42000</v>
      </c>
      <c r="AC8" s="126" t="s">
        <v>338</v>
      </c>
      <c r="AD8" s="126">
        <v>24</v>
      </c>
      <c r="AE8" s="126" t="s">
        <v>330</v>
      </c>
      <c r="AF8" s="126" t="s">
        <v>339</v>
      </c>
      <c r="AG8" s="126" t="s">
        <v>340</v>
      </c>
      <c r="AH8" s="126" t="s">
        <v>333</v>
      </c>
      <c r="AI8" s="126" t="s">
        <v>341</v>
      </c>
      <c r="AJ8" s="127">
        <v>2240</v>
      </c>
      <c r="AK8" s="127">
        <v>2240</v>
      </c>
      <c r="AL8" s="126" t="s">
        <v>342</v>
      </c>
      <c r="AM8" s="127">
        <v>16655.14</v>
      </c>
      <c r="AN8" s="127">
        <v>7984.86</v>
      </c>
      <c r="AO8" s="127">
        <v>24640</v>
      </c>
      <c r="AP8" s="127">
        <v>25344.86</v>
      </c>
      <c r="AQ8" s="127">
        <v>3825.14</v>
      </c>
      <c r="AR8" s="127">
        <v>29170</v>
      </c>
      <c r="AS8" s="127">
        <v>25344.86</v>
      </c>
      <c r="AT8" s="127">
        <v>3825.14</v>
      </c>
      <c r="AU8" s="127">
        <v>29170</v>
      </c>
      <c r="AV8" s="126">
        <v>24</v>
      </c>
      <c r="AW8" s="126"/>
      <c r="AX8" s="126"/>
      <c r="AY8" s="126"/>
      <c r="AZ8" s="126"/>
      <c r="BA8" s="126"/>
      <c r="BB8" s="126" t="s">
        <v>320</v>
      </c>
      <c r="BC8" s="124"/>
      <c r="BD8" s="126" t="s">
        <v>343</v>
      </c>
      <c r="BE8" s="127">
        <v>42000</v>
      </c>
      <c r="BF8" s="126" t="s">
        <v>282</v>
      </c>
      <c r="BG8" s="126" t="s">
        <v>382</v>
      </c>
      <c r="BH8" s="97" t="s">
        <v>404</v>
      </c>
      <c r="BI8" s="95" t="s">
        <v>104</v>
      </c>
      <c r="BJ8" s="97">
        <v>46109</v>
      </c>
      <c r="BK8" s="95"/>
      <c r="BL8" s="95" t="s">
        <v>109</v>
      </c>
      <c r="BM8" s="98" t="s">
        <v>114</v>
      </c>
      <c r="BN8" s="99" t="s">
        <v>192</v>
      </c>
      <c r="BO8" s="95" t="s">
        <v>237</v>
      </c>
      <c r="BP8" s="122">
        <v>0</v>
      </c>
      <c r="BQ8" s="42"/>
      <c r="BR8" s="96" t="s">
        <v>405</v>
      </c>
    </row>
    <row r="9" spans="1:70" ht="30" customHeight="1" x14ac:dyDescent="0.35">
      <c r="A9" s="95">
        <v>5</v>
      </c>
      <c r="B9" s="126" t="s">
        <v>248</v>
      </c>
      <c r="C9" s="126" t="s">
        <v>249</v>
      </c>
      <c r="D9" s="126" t="s">
        <v>250</v>
      </c>
      <c r="E9" s="126" t="s">
        <v>251</v>
      </c>
      <c r="F9" s="126" t="s">
        <v>251</v>
      </c>
      <c r="G9" s="126" t="s">
        <v>252</v>
      </c>
      <c r="H9" s="126" t="s">
        <v>251</v>
      </c>
      <c r="I9" s="126">
        <v>1861</v>
      </c>
      <c r="J9" s="126" t="s">
        <v>279</v>
      </c>
      <c r="K9" s="126">
        <v>1861</v>
      </c>
      <c r="L9" s="126" t="s">
        <v>254</v>
      </c>
      <c r="M9" s="126" t="s">
        <v>255</v>
      </c>
      <c r="N9" s="126">
        <v>500232</v>
      </c>
      <c r="O9" s="126" t="s">
        <v>280</v>
      </c>
      <c r="P9" s="126">
        <v>808407</v>
      </c>
      <c r="Q9" s="126" t="s">
        <v>281</v>
      </c>
      <c r="R9" s="126" t="s">
        <v>269</v>
      </c>
      <c r="S9" s="126" t="s">
        <v>285</v>
      </c>
      <c r="T9" s="126" t="s">
        <v>285</v>
      </c>
      <c r="U9" s="126" t="s">
        <v>260</v>
      </c>
      <c r="V9" s="126" t="s">
        <v>261</v>
      </c>
      <c r="W9" s="126">
        <v>0</v>
      </c>
      <c r="X9" s="126" t="s">
        <v>262</v>
      </c>
      <c r="Y9" s="126">
        <v>355781592</v>
      </c>
      <c r="Z9" s="128" t="s">
        <v>286</v>
      </c>
      <c r="AA9" s="126" t="s">
        <v>337</v>
      </c>
      <c r="AB9" s="127">
        <v>42000</v>
      </c>
      <c r="AC9" s="126" t="s">
        <v>338</v>
      </c>
      <c r="AD9" s="126">
        <v>24</v>
      </c>
      <c r="AE9" s="126" t="s">
        <v>330</v>
      </c>
      <c r="AF9" s="126" t="s">
        <v>339</v>
      </c>
      <c r="AG9" s="126" t="s">
        <v>340</v>
      </c>
      <c r="AH9" s="126" t="s">
        <v>333</v>
      </c>
      <c r="AI9" s="126" t="s">
        <v>341</v>
      </c>
      <c r="AJ9" s="127">
        <v>2240</v>
      </c>
      <c r="AK9" s="127">
        <v>2240</v>
      </c>
      <c r="AL9" s="126" t="s">
        <v>344</v>
      </c>
      <c r="AM9" s="127">
        <v>37606.43</v>
      </c>
      <c r="AN9" s="127">
        <v>11723.57</v>
      </c>
      <c r="AO9" s="127">
        <v>49330</v>
      </c>
      <c r="AP9" s="127">
        <v>4393.57</v>
      </c>
      <c r="AQ9" s="127">
        <v>86.43</v>
      </c>
      <c r="AR9" s="127">
        <v>4480</v>
      </c>
      <c r="AS9" s="127">
        <v>4393.57</v>
      </c>
      <c r="AT9" s="127">
        <v>86.43</v>
      </c>
      <c r="AU9" s="127">
        <v>4480</v>
      </c>
      <c r="AV9" s="126">
        <v>24</v>
      </c>
      <c r="AW9" s="126"/>
      <c r="AX9" s="126"/>
      <c r="AY9" s="126"/>
      <c r="AZ9" s="126"/>
      <c r="BA9" s="126"/>
      <c r="BB9" s="126" t="s">
        <v>320</v>
      </c>
      <c r="BC9" s="124"/>
      <c r="BD9" s="126"/>
      <c r="BE9" s="127">
        <v>0</v>
      </c>
      <c r="BF9" s="126" t="s">
        <v>285</v>
      </c>
      <c r="BG9" s="126" t="s">
        <v>383</v>
      </c>
      <c r="BH9" s="97" t="s">
        <v>404</v>
      </c>
      <c r="BI9" s="95" t="s">
        <v>104</v>
      </c>
      <c r="BJ9" s="97">
        <v>46109</v>
      </c>
      <c r="BK9" s="95"/>
      <c r="BL9" s="95" t="s">
        <v>108</v>
      </c>
      <c r="BM9" s="98" t="s">
        <v>113</v>
      </c>
      <c r="BN9" s="99" t="s">
        <v>192</v>
      </c>
      <c r="BO9" s="95" t="s">
        <v>236</v>
      </c>
      <c r="BP9" s="122">
        <v>4480</v>
      </c>
      <c r="BQ9" s="42" t="s">
        <v>194</v>
      </c>
      <c r="BR9" s="96" t="s">
        <v>409</v>
      </c>
    </row>
    <row r="10" spans="1:70" ht="30" hidden="1" customHeight="1" x14ac:dyDescent="0.35">
      <c r="A10" s="95">
        <v>6</v>
      </c>
      <c r="B10" s="126" t="s">
        <v>248</v>
      </c>
      <c r="C10" s="126" t="s">
        <v>249</v>
      </c>
      <c r="D10" s="126" t="s">
        <v>250</v>
      </c>
      <c r="E10" s="126" t="s">
        <v>251</v>
      </c>
      <c r="F10" s="126" t="s">
        <v>251</v>
      </c>
      <c r="G10" s="126" t="s">
        <v>252</v>
      </c>
      <c r="H10" s="126" t="s">
        <v>251</v>
      </c>
      <c r="I10" s="126">
        <v>1897</v>
      </c>
      <c r="J10" s="126" t="s">
        <v>253</v>
      </c>
      <c r="K10" s="126">
        <v>1897</v>
      </c>
      <c r="L10" s="126" t="s">
        <v>254</v>
      </c>
      <c r="M10" s="126" t="s">
        <v>255</v>
      </c>
      <c r="N10" s="126">
        <v>349625</v>
      </c>
      <c r="O10" s="126" t="s">
        <v>274</v>
      </c>
      <c r="P10" s="126">
        <v>494888</v>
      </c>
      <c r="Q10" s="126" t="s">
        <v>275</v>
      </c>
      <c r="R10" s="126" t="s">
        <v>269</v>
      </c>
      <c r="S10" s="126" t="s">
        <v>287</v>
      </c>
      <c r="T10" s="126" t="s">
        <v>287</v>
      </c>
      <c r="U10" s="126" t="s">
        <v>260</v>
      </c>
      <c r="V10" s="126" t="s">
        <v>261</v>
      </c>
      <c r="W10" s="126">
        <v>541</v>
      </c>
      <c r="X10" s="126" t="s">
        <v>288</v>
      </c>
      <c r="Y10" s="126">
        <v>355917863</v>
      </c>
      <c r="Z10" s="128" t="s">
        <v>289</v>
      </c>
      <c r="AA10" s="126" t="s">
        <v>345</v>
      </c>
      <c r="AB10" s="127">
        <v>42000</v>
      </c>
      <c r="AC10" s="126" t="s">
        <v>314</v>
      </c>
      <c r="AD10" s="126">
        <v>24</v>
      </c>
      <c r="AE10" s="126" t="s">
        <v>330</v>
      </c>
      <c r="AF10" s="126" t="s">
        <v>346</v>
      </c>
      <c r="AG10" s="126" t="s">
        <v>347</v>
      </c>
      <c r="AH10" s="126" t="s">
        <v>333</v>
      </c>
      <c r="AI10" s="126" t="s">
        <v>348</v>
      </c>
      <c r="AJ10" s="127">
        <v>2240</v>
      </c>
      <c r="AK10" s="127">
        <v>2240</v>
      </c>
      <c r="AL10" s="126" t="s">
        <v>349</v>
      </c>
      <c r="AM10" s="127">
        <v>39014</v>
      </c>
      <c r="AN10" s="127">
        <v>12506</v>
      </c>
      <c r="AO10" s="127">
        <v>51520</v>
      </c>
      <c r="AP10" s="127">
        <v>2986</v>
      </c>
      <c r="AQ10" s="127">
        <v>64</v>
      </c>
      <c r="AR10" s="127">
        <v>3050</v>
      </c>
      <c r="AS10" s="127">
        <v>0</v>
      </c>
      <c r="AT10" s="127">
        <v>0</v>
      </c>
      <c r="AU10" s="127">
        <v>0</v>
      </c>
      <c r="AV10" s="126">
        <v>23</v>
      </c>
      <c r="AW10" s="126"/>
      <c r="AX10" s="126"/>
      <c r="AY10" s="126"/>
      <c r="AZ10" s="126"/>
      <c r="BA10" s="126"/>
      <c r="BB10" s="126" t="s">
        <v>320</v>
      </c>
      <c r="BC10" s="124"/>
      <c r="BD10" s="126"/>
      <c r="BE10" s="127">
        <v>0</v>
      </c>
      <c r="BF10" s="126" t="s">
        <v>287</v>
      </c>
      <c r="BG10" s="126" t="s">
        <v>384</v>
      </c>
      <c r="BH10" s="97" t="s">
        <v>404</v>
      </c>
      <c r="BI10" s="95" t="s">
        <v>104</v>
      </c>
      <c r="BJ10" s="97">
        <v>46109</v>
      </c>
      <c r="BK10" s="95"/>
      <c r="BL10" s="95" t="s">
        <v>108</v>
      </c>
      <c r="BM10" s="98" t="s">
        <v>113</v>
      </c>
      <c r="BN10" s="99" t="s">
        <v>192</v>
      </c>
      <c r="BO10" s="95" t="s">
        <v>237</v>
      </c>
      <c r="BP10" s="122">
        <v>0</v>
      </c>
      <c r="BQ10" s="42"/>
      <c r="BR10" s="96" t="s">
        <v>406</v>
      </c>
    </row>
    <row r="11" spans="1:70" ht="30" hidden="1" customHeight="1" x14ac:dyDescent="0.35">
      <c r="A11" s="95">
        <v>7</v>
      </c>
      <c r="B11" s="126" t="s">
        <v>248</v>
      </c>
      <c r="C11" s="126" t="s">
        <v>249</v>
      </c>
      <c r="D11" s="126" t="s">
        <v>250</v>
      </c>
      <c r="E11" s="126" t="s">
        <v>251</v>
      </c>
      <c r="F11" s="126" t="s">
        <v>251</v>
      </c>
      <c r="G11" s="126" t="s">
        <v>252</v>
      </c>
      <c r="H11" s="126" t="s">
        <v>251</v>
      </c>
      <c r="I11" s="126">
        <v>1897</v>
      </c>
      <c r="J11" s="126" t="s">
        <v>253</v>
      </c>
      <c r="K11" s="126">
        <v>1897</v>
      </c>
      <c r="L11" s="126" t="s">
        <v>254</v>
      </c>
      <c r="M11" s="126" t="s">
        <v>255</v>
      </c>
      <c r="N11" s="126">
        <v>349625</v>
      </c>
      <c r="O11" s="126" t="s">
        <v>274</v>
      </c>
      <c r="P11" s="126">
        <v>494888</v>
      </c>
      <c r="Q11" s="126" t="s">
        <v>275</v>
      </c>
      <c r="R11" s="126" t="s">
        <v>269</v>
      </c>
      <c r="S11" s="126" t="s">
        <v>290</v>
      </c>
      <c r="T11" s="126" t="s">
        <v>290</v>
      </c>
      <c r="U11" s="126" t="s">
        <v>260</v>
      </c>
      <c r="V11" s="126" t="s">
        <v>261</v>
      </c>
      <c r="W11" s="126">
        <v>541</v>
      </c>
      <c r="X11" s="126" t="s">
        <v>288</v>
      </c>
      <c r="Y11" s="126">
        <v>355917960</v>
      </c>
      <c r="Z11" s="128" t="s">
        <v>291</v>
      </c>
      <c r="AA11" s="126" t="s">
        <v>345</v>
      </c>
      <c r="AB11" s="127">
        <v>42000</v>
      </c>
      <c r="AC11" s="126" t="s">
        <v>314</v>
      </c>
      <c r="AD11" s="126">
        <v>24</v>
      </c>
      <c r="AE11" s="126" t="s">
        <v>330</v>
      </c>
      <c r="AF11" s="126" t="s">
        <v>346</v>
      </c>
      <c r="AG11" s="126" t="s">
        <v>347</v>
      </c>
      <c r="AH11" s="126" t="s">
        <v>333</v>
      </c>
      <c r="AI11" s="126" t="s">
        <v>348</v>
      </c>
      <c r="AJ11" s="127">
        <v>2240</v>
      </c>
      <c r="AK11" s="127">
        <v>2240</v>
      </c>
      <c r="AL11" s="126" t="s">
        <v>349</v>
      </c>
      <c r="AM11" s="127">
        <v>39014</v>
      </c>
      <c r="AN11" s="127">
        <v>12506</v>
      </c>
      <c r="AO11" s="127">
        <v>51520</v>
      </c>
      <c r="AP11" s="127">
        <v>2986</v>
      </c>
      <c r="AQ11" s="127">
        <v>64</v>
      </c>
      <c r="AR11" s="127">
        <v>3050</v>
      </c>
      <c r="AS11" s="127">
        <v>0</v>
      </c>
      <c r="AT11" s="127">
        <v>0</v>
      </c>
      <c r="AU11" s="127">
        <v>0</v>
      </c>
      <c r="AV11" s="126">
        <v>23</v>
      </c>
      <c r="AW11" s="126"/>
      <c r="AX11" s="126"/>
      <c r="AY11" s="126"/>
      <c r="AZ11" s="126"/>
      <c r="BA11" s="126"/>
      <c r="BB11" s="126" t="s">
        <v>320</v>
      </c>
      <c r="BC11" s="124"/>
      <c r="BD11" s="126"/>
      <c r="BE11" s="127">
        <v>0</v>
      </c>
      <c r="BF11" s="126" t="s">
        <v>290</v>
      </c>
      <c r="BG11" s="126" t="s">
        <v>385</v>
      </c>
      <c r="BH11" s="97" t="s">
        <v>404</v>
      </c>
      <c r="BI11" s="95" t="s">
        <v>104</v>
      </c>
      <c r="BJ11" s="97">
        <v>46109</v>
      </c>
      <c r="BK11" s="95"/>
      <c r="BL11" s="95" t="s">
        <v>108</v>
      </c>
      <c r="BM11" s="98" t="s">
        <v>113</v>
      </c>
      <c r="BN11" s="99" t="s">
        <v>192</v>
      </c>
      <c r="BO11" s="95" t="s">
        <v>237</v>
      </c>
      <c r="BP11" s="122">
        <v>0</v>
      </c>
      <c r="BQ11" s="42"/>
      <c r="BR11" s="96" t="s">
        <v>406</v>
      </c>
    </row>
    <row r="12" spans="1:70" ht="30" customHeight="1" x14ac:dyDescent="0.35">
      <c r="A12" s="95">
        <v>8</v>
      </c>
      <c r="B12" s="126" t="s">
        <v>248</v>
      </c>
      <c r="C12" s="126" t="s">
        <v>249</v>
      </c>
      <c r="D12" s="126" t="s">
        <v>250</v>
      </c>
      <c r="E12" s="126" t="s">
        <v>251</v>
      </c>
      <c r="F12" s="126" t="s">
        <v>251</v>
      </c>
      <c r="G12" s="126" t="s">
        <v>252</v>
      </c>
      <c r="H12" s="126" t="s">
        <v>251</v>
      </c>
      <c r="I12" s="126">
        <v>1897</v>
      </c>
      <c r="J12" s="126" t="s">
        <v>253</v>
      </c>
      <c r="K12" s="126">
        <v>1897</v>
      </c>
      <c r="L12" s="126" t="s">
        <v>254</v>
      </c>
      <c r="M12" s="126" t="s">
        <v>255</v>
      </c>
      <c r="N12" s="126">
        <v>4616</v>
      </c>
      <c r="O12" s="126" t="s">
        <v>292</v>
      </c>
      <c r="P12" s="126">
        <v>5451</v>
      </c>
      <c r="Q12" s="126" t="s">
        <v>293</v>
      </c>
      <c r="R12" s="126" t="s">
        <v>269</v>
      </c>
      <c r="S12" s="126" t="s">
        <v>294</v>
      </c>
      <c r="T12" s="126" t="s">
        <v>294</v>
      </c>
      <c r="U12" s="126" t="s">
        <v>260</v>
      </c>
      <c r="V12" s="126" t="s">
        <v>261</v>
      </c>
      <c r="W12" s="126">
        <v>0</v>
      </c>
      <c r="X12" s="126" t="s">
        <v>262</v>
      </c>
      <c r="Y12" s="126">
        <v>355962466</v>
      </c>
      <c r="Z12" s="128" t="s">
        <v>295</v>
      </c>
      <c r="AA12" s="126" t="s">
        <v>345</v>
      </c>
      <c r="AB12" s="127">
        <v>72000</v>
      </c>
      <c r="AC12" s="126" t="s">
        <v>314</v>
      </c>
      <c r="AD12" s="126">
        <v>24</v>
      </c>
      <c r="AE12" s="126" t="s">
        <v>350</v>
      </c>
      <c r="AF12" s="126" t="s">
        <v>346</v>
      </c>
      <c r="AG12" s="126" t="s">
        <v>351</v>
      </c>
      <c r="AH12" s="126" t="s">
        <v>333</v>
      </c>
      <c r="AI12" s="126" t="s">
        <v>348</v>
      </c>
      <c r="AJ12" s="127">
        <v>3840</v>
      </c>
      <c r="AK12" s="127">
        <v>3840</v>
      </c>
      <c r="AL12" s="126" t="s">
        <v>328</v>
      </c>
      <c r="AM12" s="127">
        <v>63209.71</v>
      </c>
      <c r="AN12" s="127">
        <v>21363.61</v>
      </c>
      <c r="AO12" s="127">
        <v>84573.32</v>
      </c>
      <c r="AP12" s="127">
        <v>8790.2900000000009</v>
      </c>
      <c r="AQ12" s="127">
        <v>184.39</v>
      </c>
      <c r="AR12" s="127">
        <v>8974.68</v>
      </c>
      <c r="AS12" s="127">
        <v>3671.42</v>
      </c>
      <c r="AT12" s="127">
        <v>75.260000000000005</v>
      </c>
      <c r="AU12" s="127">
        <v>3746.68</v>
      </c>
      <c r="AV12" s="126">
        <v>23</v>
      </c>
      <c r="AW12" s="126"/>
      <c r="AX12" s="126"/>
      <c r="AY12" s="126"/>
      <c r="AZ12" s="126"/>
      <c r="BA12" s="126"/>
      <c r="BB12" s="126" t="s">
        <v>320</v>
      </c>
      <c r="BC12" s="124"/>
      <c r="BD12" s="126"/>
      <c r="BE12" s="127">
        <v>0</v>
      </c>
      <c r="BF12" s="126" t="s">
        <v>294</v>
      </c>
      <c r="BG12" s="126" t="s">
        <v>386</v>
      </c>
      <c r="BH12" s="97" t="s">
        <v>404</v>
      </c>
      <c r="BI12" s="95" t="s">
        <v>104</v>
      </c>
      <c r="BJ12" s="97">
        <v>46109</v>
      </c>
      <c r="BK12" s="95"/>
      <c r="BL12" s="95" t="s">
        <v>108</v>
      </c>
      <c r="BM12" s="98" t="s">
        <v>113</v>
      </c>
      <c r="BN12" s="99" t="s">
        <v>192</v>
      </c>
      <c r="BO12" s="95" t="s">
        <v>236</v>
      </c>
      <c r="BP12" s="122">
        <v>3840</v>
      </c>
      <c r="BQ12" s="42" t="s">
        <v>194</v>
      </c>
      <c r="BR12" s="96" t="s">
        <v>411</v>
      </c>
    </row>
    <row r="13" spans="1:70" ht="30" customHeight="1" x14ac:dyDescent="0.35">
      <c r="A13" s="95">
        <v>9</v>
      </c>
      <c r="B13" s="126" t="s">
        <v>248</v>
      </c>
      <c r="C13" s="126" t="s">
        <v>249</v>
      </c>
      <c r="D13" s="126" t="s">
        <v>250</v>
      </c>
      <c r="E13" s="126" t="s">
        <v>251</v>
      </c>
      <c r="F13" s="126" t="s">
        <v>251</v>
      </c>
      <c r="G13" s="126" t="s">
        <v>252</v>
      </c>
      <c r="H13" s="126" t="s">
        <v>251</v>
      </c>
      <c r="I13" s="126">
        <v>1861</v>
      </c>
      <c r="J13" s="126" t="s">
        <v>279</v>
      </c>
      <c r="K13" s="126">
        <v>1861</v>
      </c>
      <c r="L13" s="126" t="s">
        <v>254</v>
      </c>
      <c r="M13" s="126" t="s">
        <v>255</v>
      </c>
      <c r="N13" s="126">
        <v>500232</v>
      </c>
      <c r="O13" s="126" t="s">
        <v>280</v>
      </c>
      <c r="P13" s="126">
        <v>808407</v>
      </c>
      <c r="Q13" s="126" t="s">
        <v>281</v>
      </c>
      <c r="R13" s="126" t="s">
        <v>269</v>
      </c>
      <c r="S13" s="126" t="s">
        <v>296</v>
      </c>
      <c r="T13" s="126" t="s">
        <v>296</v>
      </c>
      <c r="U13" s="126" t="s">
        <v>271</v>
      </c>
      <c r="V13" s="126" t="s">
        <v>261</v>
      </c>
      <c r="W13" s="126">
        <v>0</v>
      </c>
      <c r="X13" s="126" t="s">
        <v>277</v>
      </c>
      <c r="Y13" s="126">
        <v>356226751</v>
      </c>
      <c r="Z13" s="128" t="s">
        <v>297</v>
      </c>
      <c r="AA13" s="126" t="s">
        <v>352</v>
      </c>
      <c r="AB13" s="127">
        <v>42000</v>
      </c>
      <c r="AC13" s="126" t="s">
        <v>338</v>
      </c>
      <c r="AD13" s="126">
        <v>24</v>
      </c>
      <c r="AE13" s="126" t="s">
        <v>330</v>
      </c>
      <c r="AF13" s="126" t="s">
        <v>353</v>
      </c>
      <c r="AG13" s="126" t="s">
        <v>354</v>
      </c>
      <c r="AH13" s="126" t="s">
        <v>355</v>
      </c>
      <c r="AI13" s="126" t="s">
        <v>356</v>
      </c>
      <c r="AJ13" s="127">
        <v>2240</v>
      </c>
      <c r="AK13" s="127">
        <v>2240</v>
      </c>
      <c r="AL13" s="126" t="s">
        <v>357</v>
      </c>
      <c r="AM13" s="127">
        <v>37183.269999999997</v>
      </c>
      <c r="AN13" s="127">
        <v>12096.73</v>
      </c>
      <c r="AO13" s="127">
        <v>49280</v>
      </c>
      <c r="AP13" s="127">
        <v>4816.7299999999996</v>
      </c>
      <c r="AQ13" s="127">
        <v>149.27000000000001</v>
      </c>
      <c r="AR13" s="127">
        <v>4966</v>
      </c>
      <c r="AS13" s="127">
        <v>2147.62</v>
      </c>
      <c r="AT13" s="127">
        <v>92.38</v>
      </c>
      <c r="AU13" s="127">
        <v>2240</v>
      </c>
      <c r="AV13" s="126">
        <v>23</v>
      </c>
      <c r="AW13" s="126"/>
      <c r="AX13" s="126"/>
      <c r="AY13" s="126"/>
      <c r="AZ13" s="126"/>
      <c r="BA13" s="126"/>
      <c r="BB13" s="126" t="s">
        <v>320</v>
      </c>
      <c r="BC13" s="124"/>
      <c r="BD13" s="126"/>
      <c r="BE13" s="127">
        <v>0</v>
      </c>
      <c r="BF13" s="126" t="s">
        <v>296</v>
      </c>
      <c r="BG13" s="126" t="s">
        <v>387</v>
      </c>
      <c r="BH13" s="97" t="s">
        <v>404</v>
      </c>
      <c r="BI13" s="95" t="s">
        <v>104</v>
      </c>
      <c r="BJ13" s="97">
        <v>46109</v>
      </c>
      <c r="BK13" s="95"/>
      <c r="BL13" s="95" t="s">
        <v>108</v>
      </c>
      <c r="BM13" s="98" t="s">
        <v>113</v>
      </c>
      <c r="BN13" s="99" t="s">
        <v>192</v>
      </c>
      <c r="BO13" s="95" t="s">
        <v>236</v>
      </c>
      <c r="BP13" s="122">
        <v>2240</v>
      </c>
      <c r="BQ13" s="42" t="s">
        <v>195</v>
      </c>
      <c r="BR13" s="96" t="s">
        <v>410</v>
      </c>
    </row>
    <row r="14" spans="1:70" ht="30" hidden="1" customHeight="1" x14ac:dyDescent="0.35">
      <c r="A14" s="95">
        <v>10</v>
      </c>
      <c r="B14" s="126" t="s">
        <v>248</v>
      </c>
      <c r="C14" s="126" t="s">
        <v>249</v>
      </c>
      <c r="D14" s="126" t="s">
        <v>250</v>
      </c>
      <c r="E14" s="126" t="s">
        <v>251</v>
      </c>
      <c r="F14" s="126" t="s">
        <v>251</v>
      </c>
      <c r="G14" s="126" t="s">
        <v>252</v>
      </c>
      <c r="H14" s="126" t="s">
        <v>251</v>
      </c>
      <c r="I14" s="126">
        <v>1861</v>
      </c>
      <c r="J14" s="126" t="s">
        <v>279</v>
      </c>
      <c r="K14" s="126">
        <v>1861</v>
      </c>
      <c r="L14" s="126" t="s">
        <v>254</v>
      </c>
      <c r="M14" s="126" t="s">
        <v>255</v>
      </c>
      <c r="N14" s="126">
        <v>500232</v>
      </c>
      <c r="O14" s="126" t="s">
        <v>280</v>
      </c>
      <c r="P14" s="126">
        <v>808407</v>
      </c>
      <c r="Q14" s="126" t="s">
        <v>281</v>
      </c>
      <c r="R14" s="126" t="s">
        <v>269</v>
      </c>
      <c r="S14" s="126" t="s">
        <v>298</v>
      </c>
      <c r="T14" s="126" t="s">
        <v>298</v>
      </c>
      <c r="U14" s="126" t="s">
        <v>260</v>
      </c>
      <c r="V14" s="126" t="s">
        <v>261</v>
      </c>
      <c r="W14" s="126">
        <v>0</v>
      </c>
      <c r="X14" s="126" t="s">
        <v>277</v>
      </c>
      <c r="Y14" s="126">
        <v>356731291</v>
      </c>
      <c r="Z14" s="128" t="s">
        <v>299</v>
      </c>
      <c r="AA14" s="126" t="s">
        <v>358</v>
      </c>
      <c r="AB14" s="127">
        <v>42000</v>
      </c>
      <c r="AC14" s="126" t="s">
        <v>338</v>
      </c>
      <c r="AD14" s="126">
        <v>24</v>
      </c>
      <c r="AE14" s="126" t="s">
        <v>330</v>
      </c>
      <c r="AF14" s="126" t="s">
        <v>359</v>
      </c>
      <c r="AG14" s="126" t="s">
        <v>360</v>
      </c>
      <c r="AH14" s="126" t="s">
        <v>355</v>
      </c>
      <c r="AI14" s="126" t="s">
        <v>361</v>
      </c>
      <c r="AJ14" s="127">
        <v>2240</v>
      </c>
      <c r="AK14" s="127">
        <v>2240</v>
      </c>
      <c r="AL14" s="126" t="s">
        <v>362</v>
      </c>
      <c r="AM14" s="127">
        <v>37615.58</v>
      </c>
      <c r="AN14" s="127">
        <v>11664.42</v>
      </c>
      <c r="AO14" s="127">
        <v>49280</v>
      </c>
      <c r="AP14" s="127">
        <v>4384.42</v>
      </c>
      <c r="AQ14" s="127">
        <v>139.58000000000001</v>
      </c>
      <c r="AR14" s="127">
        <v>4524</v>
      </c>
      <c r="AS14" s="127">
        <v>0</v>
      </c>
      <c r="AT14" s="127">
        <v>0</v>
      </c>
      <c r="AU14" s="127">
        <v>0</v>
      </c>
      <c r="AV14" s="126">
        <v>22</v>
      </c>
      <c r="AW14" s="126"/>
      <c r="AX14" s="126"/>
      <c r="AY14" s="126"/>
      <c r="AZ14" s="126"/>
      <c r="BA14" s="126"/>
      <c r="BB14" s="126" t="s">
        <v>320</v>
      </c>
      <c r="BC14" s="124"/>
      <c r="BD14" s="126"/>
      <c r="BE14" s="127">
        <v>0</v>
      </c>
      <c r="BF14" s="126" t="s">
        <v>298</v>
      </c>
      <c r="BG14" s="126" t="s">
        <v>388</v>
      </c>
      <c r="BH14" s="97" t="s">
        <v>404</v>
      </c>
      <c r="BI14" s="95" t="s">
        <v>104</v>
      </c>
      <c r="BJ14" s="97">
        <v>46109</v>
      </c>
      <c r="BK14" s="95"/>
      <c r="BL14" s="95" t="s">
        <v>108</v>
      </c>
      <c r="BM14" s="98" t="s">
        <v>113</v>
      </c>
      <c r="BN14" s="99" t="s">
        <v>192</v>
      </c>
      <c r="BO14" s="95" t="s">
        <v>237</v>
      </c>
      <c r="BP14" s="122">
        <v>0</v>
      </c>
      <c r="BQ14" s="42"/>
      <c r="BR14" s="96" t="s">
        <v>406</v>
      </c>
    </row>
    <row r="15" spans="1:70" ht="30" hidden="1" customHeight="1" x14ac:dyDescent="0.35">
      <c r="A15" s="95">
        <v>11</v>
      </c>
      <c r="B15" s="126" t="s">
        <v>248</v>
      </c>
      <c r="C15" s="126" t="s">
        <v>249</v>
      </c>
      <c r="D15" s="126" t="s">
        <v>250</v>
      </c>
      <c r="E15" s="126" t="s">
        <v>251</v>
      </c>
      <c r="F15" s="126" t="s">
        <v>251</v>
      </c>
      <c r="G15" s="126" t="s">
        <v>252</v>
      </c>
      <c r="H15" s="126" t="s">
        <v>251</v>
      </c>
      <c r="I15" s="126">
        <v>1897</v>
      </c>
      <c r="J15" s="126" t="s">
        <v>253</v>
      </c>
      <c r="K15" s="126">
        <v>1897</v>
      </c>
      <c r="L15" s="126" t="s">
        <v>254</v>
      </c>
      <c r="M15" s="126" t="s">
        <v>255</v>
      </c>
      <c r="N15" s="126">
        <v>349625</v>
      </c>
      <c r="O15" s="126" t="s">
        <v>274</v>
      </c>
      <c r="P15" s="126">
        <v>494888</v>
      </c>
      <c r="Q15" s="126" t="s">
        <v>275</v>
      </c>
      <c r="R15" s="126" t="s">
        <v>269</v>
      </c>
      <c r="S15" s="126" t="s">
        <v>300</v>
      </c>
      <c r="T15" s="126" t="s">
        <v>300</v>
      </c>
      <c r="U15" s="126" t="s">
        <v>260</v>
      </c>
      <c r="V15" s="126" t="s">
        <v>261</v>
      </c>
      <c r="W15" s="126">
        <v>0</v>
      </c>
      <c r="X15" s="126" t="s">
        <v>301</v>
      </c>
      <c r="Y15" s="126">
        <v>359844257</v>
      </c>
      <c r="Z15" s="128" t="s">
        <v>302</v>
      </c>
      <c r="AA15" s="126" t="s">
        <v>363</v>
      </c>
      <c r="AB15" s="127">
        <v>50000</v>
      </c>
      <c r="AC15" s="126" t="s">
        <v>314</v>
      </c>
      <c r="AD15" s="126">
        <v>24</v>
      </c>
      <c r="AE15" s="126" t="s">
        <v>364</v>
      </c>
      <c r="AF15" s="126" t="s">
        <v>365</v>
      </c>
      <c r="AG15" s="126" t="s">
        <v>366</v>
      </c>
      <c r="AH15" s="126" t="s">
        <v>355</v>
      </c>
      <c r="AI15" s="126" t="s">
        <v>367</v>
      </c>
      <c r="AJ15" s="127">
        <v>2690</v>
      </c>
      <c r="AK15" s="127">
        <v>2690</v>
      </c>
      <c r="AL15" s="126" t="s">
        <v>349</v>
      </c>
      <c r="AM15" s="127">
        <v>6880.95</v>
      </c>
      <c r="AN15" s="127">
        <v>3879.05</v>
      </c>
      <c r="AO15" s="127">
        <v>10760</v>
      </c>
      <c r="AP15" s="127">
        <v>43119.05</v>
      </c>
      <c r="AQ15" s="127">
        <v>10468.950000000001</v>
      </c>
      <c r="AR15" s="127">
        <v>53588</v>
      </c>
      <c r="AS15" s="127">
        <v>0</v>
      </c>
      <c r="AT15" s="127">
        <v>0</v>
      </c>
      <c r="AU15" s="127">
        <v>0</v>
      </c>
      <c r="AV15" s="126">
        <v>4</v>
      </c>
      <c r="AW15" s="126"/>
      <c r="AX15" s="126"/>
      <c r="AY15" s="126"/>
      <c r="AZ15" s="126"/>
      <c r="BA15" s="126"/>
      <c r="BB15" s="126" t="s">
        <v>320</v>
      </c>
      <c r="BC15" s="124"/>
      <c r="BD15" s="126"/>
      <c r="BE15" s="127">
        <v>0</v>
      </c>
      <c r="BF15" s="126" t="s">
        <v>300</v>
      </c>
      <c r="BG15" s="126" t="s">
        <v>389</v>
      </c>
      <c r="BH15" s="97" t="s">
        <v>404</v>
      </c>
      <c r="BI15" s="95" t="s">
        <v>104</v>
      </c>
      <c r="BJ15" s="97">
        <v>46109</v>
      </c>
      <c r="BK15" s="95"/>
      <c r="BL15" s="95" t="s">
        <v>108</v>
      </c>
      <c r="BM15" s="98" t="s">
        <v>113</v>
      </c>
      <c r="BN15" s="99" t="s">
        <v>192</v>
      </c>
      <c r="BO15" s="95" t="s">
        <v>237</v>
      </c>
      <c r="BP15" s="122">
        <v>0</v>
      </c>
      <c r="BQ15" s="42"/>
      <c r="BR15" s="96" t="s">
        <v>406</v>
      </c>
    </row>
    <row r="16" spans="1:70" ht="30" hidden="1" customHeight="1" x14ac:dyDescent="0.35">
      <c r="A16" s="95">
        <v>12</v>
      </c>
      <c r="B16" s="126" t="s">
        <v>248</v>
      </c>
      <c r="C16" s="126" t="s">
        <v>249</v>
      </c>
      <c r="D16" s="126" t="s">
        <v>250</v>
      </c>
      <c r="E16" s="126" t="s">
        <v>251</v>
      </c>
      <c r="F16" s="126" t="s">
        <v>251</v>
      </c>
      <c r="G16" s="126" t="s">
        <v>252</v>
      </c>
      <c r="H16" s="126" t="s">
        <v>251</v>
      </c>
      <c r="I16" s="126">
        <v>1897</v>
      </c>
      <c r="J16" s="126" t="s">
        <v>253</v>
      </c>
      <c r="K16" s="126">
        <v>1897</v>
      </c>
      <c r="L16" s="126" t="s">
        <v>254</v>
      </c>
      <c r="M16" s="126" t="s">
        <v>255</v>
      </c>
      <c r="N16" s="126">
        <v>349625</v>
      </c>
      <c r="O16" s="126" t="s">
        <v>274</v>
      </c>
      <c r="P16" s="126">
        <v>494888</v>
      </c>
      <c r="Q16" s="126" t="s">
        <v>275</v>
      </c>
      <c r="R16" s="126" t="s">
        <v>269</v>
      </c>
      <c r="S16" s="126" t="s">
        <v>303</v>
      </c>
      <c r="T16" s="126" t="s">
        <v>303</v>
      </c>
      <c r="U16" s="126" t="s">
        <v>271</v>
      </c>
      <c r="V16" s="126" t="s">
        <v>261</v>
      </c>
      <c r="W16" s="126">
        <v>0</v>
      </c>
      <c r="X16" s="126" t="s">
        <v>262</v>
      </c>
      <c r="Y16" s="126">
        <v>359899789</v>
      </c>
      <c r="Z16" s="128" t="s">
        <v>304</v>
      </c>
      <c r="AA16" s="126" t="s">
        <v>368</v>
      </c>
      <c r="AB16" s="127">
        <v>60000</v>
      </c>
      <c r="AC16" s="126" t="s">
        <v>314</v>
      </c>
      <c r="AD16" s="126">
        <v>24</v>
      </c>
      <c r="AE16" s="126" t="s">
        <v>364</v>
      </c>
      <c r="AF16" s="126" t="s">
        <v>369</v>
      </c>
      <c r="AG16" s="126" t="s">
        <v>370</v>
      </c>
      <c r="AH16" s="126" t="s">
        <v>355</v>
      </c>
      <c r="AI16" s="126" t="s">
        <v>367</v>
      </c>
      <c r="AJ16" s="127">
        <v>3230</v>
      </c>
      <c r="AK16" s="127">
        <v>3230</v>
      </c>
      <c r="AL16" s="126" t="s">
        <v>349</v>
      </c>
      <c r="AM16" s="127">
        <v>8857.3799999999992</v>
      </c>
      <c r="AN16" s="127">
        <v>4062.62</v>
      </c>
      <c r="AO16" s="127">
        <v>12920</v>
      </c>
      <c r="AP16" s="127">
        <v>51142.62</v>
      </c>
      <c r="AQ16" s="127">
        <v>12231.38</v>
      </c>
      <c r="AR16" s="127">
        <v>63374</v>
      </c>
      <c r="AS16" s="127">
        <v>0</v>
      </c>
      <c r="AT16" s="127">
        <v>0</v>
      </c>
      <c r="AU16" s="127">
        <v>0</v>
      </c>
      <c r="AV16" s="126">
        <v>4</v>
      </c>
      <c r="AW16" s="126"/>
      <c r="AX16" s="126"/>
      <c r="AY16" s="126"/>
      <c r="AZ16" s="126"/>
      <c r="BA16" s="126"/>
      <c r="BB16" s="126" t="s">
        <v>320</v>
      </c>
      <c r="BC16" s="124"/>
      <c r="BD16" s="126"/>
      <c r="BE16" s="127">
        <v>0</v>
      </c>
      <c r="BF16" s="126" t="s">
        <v>303</v>
      </c>
      <c r="BG16" s="126" t="s">
        <v>390</v>
      </c>
      <c r="BH16" s="97" t="s">
        <v>404</v>
      </c>
      <c r="BI16" s="95" t="s">
        <v>104</v>
      </c>
      <c r="BJ16" s="97">
        <v>46109</v>
      </c>
      <c r="BK16" s="95"/>
      <c r="BL16" s="95" t="s">
        <v>108</v>
      </c>
      <c r="BM16" s="98" t="s">
        <v>113</v>
      </c>
      <c r="BN16" s="99" t="s">
        <v>192</v>
      </c>
      <c r="BO16" s="95" t="s">
        <v>237</v>
      </c>
      <c r="BP16" s="122">
        <v>0</v>
      </c>
      <c r="BQ16" s="42"/>
      <c r="BR16" s="96" t="s">
        <v>406</v>
      </c>
    </row>
    <row r="17" spans="1:70" ht="30" hidden="1" customHeight="1" x14ac:dyDescent="0.35">
      <c r="A17" s="95">
        <v>13</v>
      </c>
      <c r="B17" s="126" t="s">
        <v>248</v>
      </c>
      <c r="C17" s="126" t="s">
        <v>249</v>
      </c>
      <c r="D17" s="126" t="s">
        <v>250</v>
      </c>
      <c r="E17" s="126" t="s">
        <v>251</v>
      </c>
      <c r="F17" s="126" t="s">
        <v>251</v>
      </c>
      <c r="G17" s="126" t="s">
        <v>252</v>
      </c>
      <c r="H17" s="126" t="s">
        <v>251</v>
      </c>
      <c r="I17" s="126">
        <v>1897</v>
      </c>
      <c r="J17" s="126" t="s">
        <v>253</v>
      </c>
      <c r="K17" s="126">
        <v>1897</v>
      </c>
      <c r="L17" s="126" t="s">
        <v>254</v>
      </c>
      <c r="M17" s="126" t="s">
        <v>255</v>
      </c>
      <c r="N17" s="126">
        <v>2435</v>
      </c>
      <c r="O17" s="126" t="s">
        <v>256</v>
      </c>
      <c r="P17" s="126">
        <v>11576</v>
      </c>
      <c r="Q17" s="126" t="s">
        <v>305</v>
      </c>
      <c r="R17" s="126" t="s">
        <v>269</v>
      </c>
      <c r="S17" s="126" t="s">
        <v>306</v>
      </c>
      <c r="T17" s="126" t="s">
        <v>306</v>
      </c>
      <c r="U17" s="126" t="s">
        <v>307</v>
      </c>
      <c r="V17" s="126" t="s">
        <v>261</v>
      </c>
      <c r="W17" s="126">
        <v>0</v>
      </c>
      <c r="X17" s="126" t="s">
        <v>308</v>
      </c>
      <c r="Y17" s="126">
        <v>359988878</v>
      </c>
      <c r="Z17" s="128" t="s">
        <v>309</v>
      </c>
      <c r="AA17" s="126" t="s">
        <v>371</v>
      </c>
      <c r="AB17" s="127">
        <v>60000</v>
      </c>
      <c r="AC17" s="126" t="s">
        <v>314</v>
      </c>
      <c r="AD17" s="126">
        <v>24</v>
      </c>
      <c r="AE17" s="126" t="s">
        <v>364</v>
      </c>
      <c r="AF17" s="126" t="s">
        <v>372</v>
      </c>
      <c r="AG17" s="126" t="s">
        <v>373</v>
      </c>
      <c r="AH17" s="126" t="s">
        <v>355</v>
      </c>
      <c r="AI17" s="126" t="s">
        <v>374</v>
      </c>
      <c r="AJ17" s="127">
        <v>3230</v>
      </c>
      <c r="AK17" s="127">
        <v>3230</v>
      </c>
      <c r="AL17" s="126" t="s">
        <v>349</v>
      </c>
      <c r="AM17" s="127">
        <v>6541.54</v>
      </c>
      <c r="AN17" s="127">
        <v>3148.46</v>
      </c>
      <c r="AO17" s="127">
        <v>9690</v>
      </c>
      <c r="AP17" s="127">
        <v>53458.46</v>
      </c>
      <c r="AQ17" s="127">
        <v>13524.54</v>
      </c>
      <c r="AR17" s="127">
        <v>66983</v>
      </c>
      <c r="AS17" s="127">
        <v>0</v>
      </c>
      <c r="AT17" s="127">
        <v>0</v>
      </c>
      <c r="AU17" s="127">
        <v>0</v>
      </c>
      <c r="AV17" s="126">
        <v>3</v>
      </c>
      <c r="AW17" s="126"/>
      <c r="AX17" s="126"/>
      <c r="AY17" s="126"/>
      <c r="AZ17" s="126"/>
      <c r="BA17" s="126"/>
      <c r="BB17" s="126" t="s">
        <v>320</v>
      </c>
      <c r="BC17" s="124"/>
      <c r="BD17" s="126"/>
      <c r="BE17" s="127">
        <v>0</v>
      </c>
      <c r="BF17" s="126" t="s">
        <v>306</v>
      </c>
      <c r="BG17" s="126" t="s">
        <v>391</v>
      </c>
      <c r="BH17" s="97" t="s">
        <v>404</v>
      </c>
      <c r="BI17" s="95" t="s">
        <v>104</v>
      </c>
      <c r="BJ17" s="97">
        <v>46109</v>
      </c>
      <c r="BK17" s="95"/>
      <c r="BL17" s="95" t="s">
        <v>108</v>
      </c>
      <c r="BM17" s="98" t="s">
        <v>113</v>
      </c>
      <c r="BN17" s="99" t="s">
        <v>192</v>
      </c>
      <c r="BO17" s="95" t="s">
        <v>237</v>
      </c>
      <c r="BP17" s="122">
        <v>0</v>
      </c>
      <c r="BQ17" s="42"/>
      <c r="BR17" s="96" t="s">
        <v>406</v>
      </c>
    </row>
    <row r="18" spans="1:70" ht="30" hidden="1" customHeight="1" x14ac:dyDescent="0.35">
      <c r="A18" s="95">
        <v>14</v>
      </c>
      <c r="B18" s="126" t="s">
        <v>248</v>
      </c>
      <c r="C18" s="126" t="s">
        <v>249</v>
      </c>
      <c r="D18" s="126" t="s">
        <v>250</v>
      </c>
      <c r="E18" s="126" t="s">
        <v>251</v>
      </c>
      <c r="F18" s="126" t="s">
        <v>251</v>
      </c>
      <c r="G18" s="126" t="s">
        <v>252</v>
      </c>
      <c r="H18" s="126" t="s">
        <v>251</v>
      </c>
      <c r="I18" s="126">
        <v>1897</v>
      </c>
      <c r="J18" s="126" t="s">
        <v>253</v>
      </c>
      <c r="K18" s="126">
        <v>1897</v>
      </c>
      <c r="L18" s="126" t="s">
        <v>254</v>
      </c>
      <c r="M18" s="126" t="s">
        <v>255</v>
      </c>
      <c r="N18" s="126">
        <v>349625</v>
      </c>
      <c r="O18" s="126" t="s">
        <v>274</v>
      </c>
      <c r="P18" s="126">
        <v>494888</v>
      </c>
      <c r="Q18" s="126" t="s">
        <v>275</v>
      </c>
      <c r="R18" s="126" t="s">
        <v>269</v>
      </c>
      <c r="S18" s="126" t="s">
        <v>310</v>
      </c>
      <c r="T18" s="126" t="s">
        <v>310</v>
      </c>
      <c r="U18" s="126" t="s">
        <v>260</v>
      </c>
      <c r="V18" s="126" t="s">
        <v>261</v>
      </c>
      <c r="W18" s="126">
        <v>0</v>
      </c>
      <c r="X18" s="126" t="s">
        <v>311</v>
      </c>
      <c r="Y18" s="126">
        <v>360313463</v>
      </c>
      <c r="Z18" s="128" t="s">
        <v>312</v>
      </c>
      <c r="AA18" s="126" t="s">
        <v>375</v>
      </c>
      <c r="AB18" s="127">
        <v>60000</v>
      </c>
      <c r="AC18" s="126" t="s">
        <v>314</v>
      </c>
      <c r="AD18" s="126">
        <v>24</v>
      </c>
      <c r="AE18" s="126" t="s">
        <v>364</v>
      </c>
      <c r="AF18" s="126" t="s">
        <v>376</v>
      </c>
      <c r="AG18" s="126" t="s">
        <v>377</v>
      </c>
      <c r="AH18" s="126" t="s">
        <v>355</v>
      </c>
      <c r="AI18" s="126" t="s">
        <v>378</v>
      </c>
      <c r="AJ18" s="127">
        <v>3230</v>
      </c>
      <c r="AK18" s="127">
        <v>3230</v>
      </c>
      <c r="AL18" s="126"/>
      <c r="AM18" s="127">
        <v>0</v>
      </c>
      <c r="AN18" s="127">
        <v>0</v>
      </c>
      <c r="AO18" s="127">
        <v>0</v>
      </c>
      <c r="AP18" s="127">
        <v>60000</v>
      </c>
      <c r="AQ18" s="127">
        <v>16621</v>
      </c>
      <c r="AR18" s="127">
        <v>76621</v>
      </c>
      <c r="AS18" s="127">
        <v>0</v>
      </c>
      <c r="AT18" s="127">
        <v>0</v>
      </c>
      <c r="AU18" s="127">
        <v>0</v>
      </c>
      <c r="AV18" s="126"/>
      <c r="AW18" s="126"/>
      <c r="AX18" s="126"/>
      <c r="AY18" s="126"/>
      <c r="AZ18" s="126"/>
      <c r="BA18" s="126"/>
      <c r="BB18" s="126" t="s">
        <v>320</v>
      </c>
      <c r="BC18" s="124"/>
      <c r="BD18" s="126"/>
      <c r="BE18" s="127">
        <v>0</v>
      </c>
      <c r="BF18" s="126" t="s">
        <v>310</v>
      </c>
      <c r="BG18" s="126" t="s">
        <v>392</v>
      </c>
      <c r="BH18" s="97" t="s">
        <v>404</v>
      </c>
      <c r="BI18" s="95" t="s">
        <v>104</v>
      </c>
      <c r="BJ18" s="97">
        <v>46109</v>
      </c>
      <c r="BK18" s="95"/>
      <c r="BL18" s="95" t="s">
        <v>108</v>
      </c>
      <c r="BM18" s="98" t="s">
        <v>113</v>
      </c>
      <c r="BN18" s="99" t="s">
        <v>192</v>
      </c>
      <c r="BO18" s="95" t="s">
        <v>237</v>
      </c>
      <c r="BP18" s="122">
        <v>0</v>
      </c>
      <c r="BQ18" s="42"/>
      <c r="BR18" s="96" t="s">
        <v>406</v>
      </c>
    </row>
    <row r="19" spans="1:70" ht="30" hidden="1" customHeight="1" x14ac:dyDescent="0.35">
      <c r="A19" s="95">
        <v>15</v>
      </c>
      <c r="B19" s="126" t="s">
        <v>248</v>
      </c>
      <c r="C19" s="126" t="s">
        <v>249</v>
      </c>
      <c r="D19" s="126" t="s">
        <v>250</v>
      </c>
      <c r="E19" s="126" t="s">
        <v>251</v>
      </c>
      <c r="F19" s="126" t="s">
        <v>251</v>
      </c>
      <c r="G19" s="126" t="s">
        <v>252</v>
      </c>
      <c r="H19" s="126" t="s">
        <v>251</v>
      </c>
      <c r="I19" s="126">
        <v>1897</v>
      </c>
      <c r="J19" s="126" t="s">
        <v>253</v>
      </c>
      <c r="K19" s="126">
        <v>1897</v>
      </c>
      <c r="L19" s="126" t="s">
        <v>254</v>
      </c>
      <c r="M19" s="126" t="s">
        <v>255</v>
      </c>
      <c r="N19" s="126">
        <v>349625</v>
      </c>
      <c r="O19" s="126" t="s">
        <v>274</v>
      </c>
      <c r="P19" s="126">
        <v>494888</v>
      </c>
      <c r="Q19" s="126" t="s">
        <v>275</v>
      </c>
      <c r="R19" s="126" t="s">
        <v>269</v>
      </c>
      <c r="S19" s="126" t="s">
        <v>412</v>
      </c>
      <c r="T19" s="126" t="s">
        <v>412</v>
      </c>
      <c r="U19" s="126" t="s">
        <v>260</v>
      </c>
      <c r="V19" s="126" t="s">
        <v>261</v>
      </c>
      <c r="W19" s="126">
        <v>541</v>
      </c>
      <c r="X19" s="126" t="s">
        <v>413</v>
      </c>
      <c r="Y19" s="126">
        <v>349341108</v>
      </c>
      <c r="Z19" s="128" t="s">
        <v>414</v>
      </c>
      <c r="AA19" s="126" t="s">
        <v>415</v>
      </c>
      <c r="AB19" s="127">
        <v>41952</v>
      </c>
      <c r="AC19" s="126" t="s">
        <v>314</v>
      </c>
      <c r="AD19" s="126">
        <v>24</v>
      </c>
      <c r="AE19" s="126" t="s">
        <v>330</v>
      </c>
      <c r="AF19" s="126" t="s">
        <v>416</v>
      </c>
      <c r="AG19" s="126" t="s">
        <v>417</v>
      </c>
      <c r="AH19" s="126" t="s">
        <v>333</v>
      </c>
      <c r="AI19" s="126" t="s">
        <v>418</v>
      </c>
      <c r="AJ19" s="127">
        <v>2405</v>
      </c>
      <c r="AK19" s="127">
        <v>2250</v>
      </c>
      <c r="AL19" s="126" t="s">
        <v>419</v>
      </c>
      <c r="AM19" s="127">
        <v>41952</v>
      </c>
      <c r="AN19" s="127">
        <v>12203</v>
      </c>
      <c r="AO19" s="127">
        <v>54155</v>
      </c>
      <c r="AP19" s="127">
        <v>0</v>
      </c>
      <c r="AQ19" s="127">
        <v>0</v>
      </c>
      <c r="AR19" s="127">
        <v>0</v>
      </c>
      <c r="AS19" s="127">
        <v>0</v>
      </c>
      <c r="AT19" s="127">
        <v>0</v>
      </c>
      <c r="AU19" s="127">
        <v>0</v>
      </c>
      <c r="AV19" s="126">
        <v>40</v>
      </c>
      <c r="AW19" s="126"/>
      <c r="AX19" s="126"/>
      <c r="AY19" s="126"/>
      <c r="AZ19" s="126"/>
      <c r="BA19" s="126"/>
      <c r="BB19" s="126" t="s">
        <v>420</v>
      </c>
      <c r="BC19" s="124"/>
      <c r="BD19" s="126" t="s">
        <v>336</v>
      </c>
      <c r="BE19" s="127">
        <v>41952</v>
      </c>
      <c r="BF19" s="126" t="s">
        <v>412</v>
      </c>
      <c r="BG19" s="126" t="s">
        <v>421</v>
      </c>
      <c r="BH19" s="97" t="s">
        <v>404</v>
      </c>
      <c r="BI19" s="95" t="s">
        <v>104</v>
      </c>
      <c r="BJ19" s="97">
        <v>46109</v>
      </c>
      <c r="BK19" s="95"/>
      <c r="BL19" s="95" t="s">
        <v>108</v>
      </c>
      <c r="BM19" s="98" t="s">
        <v>113</v>
      </c>
      <c r="BN19" s="99" t="s">
        <v>192</v>
      </c>
      <c r="BO19" s="95" t="s">
        <v>237</v>
      </c>
      <c r="BP19" s="122">
        <v>0</v>
      </c>
      <c r="BQ19" s="42"/>
      <c r="BR19" s="96" t="s">
        <v>422</v>
      </c>
    </row>
    <row r="20" spans="1:70" ht="30" customHeight="1" x14ac:dyDescent="0.35">
      <c r="A20" s="95">
        <v>16</v>
      </c>
      <c r="B20" s="126" t="s">
        <v>248</v>
      </c>
      <c r="C20" s="126" t="s">
        <v>249</v>
      </c>
      <c r="D20" s="126" t="s">
        <v>250</v>
      </c>
      <c r="E20" s="126" t="s">
        <v>251</v>
      </c>
      <c r="F20" s="126" t="s">
        <v>251</v>
      </c>
      <c r="G20" s="126" t="s">
        <v>252</v>
      </c>
      <c r="H20" s="126" t="s">
        <v>251</v>
      </c>
      <c r="I20" s="126">
        <v>1897</v>
      </c>
      <c r="J20" s="126" t="s">
        <v>253</v>
      </c>
      <c r="K20" s="126">
        <v>1897</v>
      </c>
      <c r="L20" s="126" t="s">
        <v>432</v>
      </c>
      <c r="M20" s="126" t="s">
        <v>433</v>
      </c>
      <c r="N20" s="126">
        <v>344061</v>
      </c>
      <c r="O20" s="126" t="s">
        <v>434</v>
      </c>
      <c r="P20" s="126">
        <v>486623</v>
      </c>
      <c r="Q20" s="126" t="s">
        <v>435</v>
      </c>
      <c r="R20" s="126" t="s">
        <v>269</v>
      </c>
      <c r="S20" s="126" t="s">
        <v>436</v>
      </c>
      <c r="T20" s="126" t="s">
        <v>436</v>
      </c>
      <c r="U20" s="126" t="s">
        <v>260</v>
      </c>
      <c r="V20" s="126" t="s">
        <v>261</v>
      </c>
      <c r="W20" s="126">
        <v>541</v>
      </c>
      <c r="X20" s="126" t="s">
        <v>437</v>
      </c>
      <c r="Y20" s="126">
        <v>352681913</v>
      </c>
      <c r="Z20" s="126" t="s">
        <v>438</v>
      </c>
      <c r="AA20" s="126" t="s">
        <v>439</v>
      </c>
      <c r="AB20" s="127">
        <v>52000</v>
      </c>
      <c r="AC20" s="126" t="s">
        <v>440</v>
      </c>
      <c r="AD20" s="126">
        <v>24</v>
      </c>
      <c r="AE20" s="126" t="s">
        <v>315</v>
      </c>
      <c r="AF20" s="126" t="s">
        <v>441</v>
      </c>
      <c r="AG20" s="126" t="s">
        <v>442</v>
      </c>
      <c r="AH20" s="126" t="s">
        <v>333</v>
      </c>
      <c r="AI20" s="126" t="s">
        <v>443</v>
      </c>
      <c r="AJ20" s="127">
        <v>2780</v>
      </c>
      <c r="AK20" s="127">
        <v>2780</v>
      </c>
      <c r="AL20" s="126" t="s">
        <v>444</v>
      </c>
      <c r="AM20" s="127">
        <v>41248.370000000003</v>
      </c>
      <c r="AN20" s="127">
        <v>14856.63</v>
      </c>
      <c r="AO20" s="127">
        <v>56105</v>
      </c>
      <c r="AP20" s="127">
        <v>10751.63</v>
      </c>
      <c r="AQ20" s="127">
        <v>367.37</v>
      </c>
      <c r="AR20" s="127">
        <v>11119</v>
      </c>
      <c r="AS20" s="127">
        <v>10751.63</v>
      </c>
      <c r="AT20" s="127">
        <v>367.37</v>
      </c>
      <c r="AU20" s="127">
        <v>11119</v>
      </c>
      <c r="AV20" s="126">
        <v>30</v>
      </c>
      <c r="AW20" s="126"/>
      <c r="AX20" s="126"/>
      <c r="AY20" s="126"/>
      <c r="AZ20" s="126"/>
      <c r="BA20" s="126"/>
      <c r="BB20" s="126" t="s">
        <v>320</v>
      </c>
      <c r="BC20" s="124"/>
      <c r="BD20" s="124"/>
      <c r="BE20" s="127">
        <v>0</v>
      </c>
      <c r="BF20" s="126" t="s">
        <v>436</v>
      </c>
      <c r="BG20" s="126" t="s">
        <v>436</v>
      </c>
      <c r="BH20" s="97" t="s">
        <v>404</v>
      </c>
      <c r="BI20" s="95" t="s">
        <v>104</v>
      </c>
      <c r="BJ20" s="97">
        <v>46109</v>
      </c>
      <c r="BK20" s="95"/>
      <c r="BL20" s="95" t="s">
        <v>108</v>
      </c>
      <c r="BM20" s="98" t="s">
        <v>113</v>
      </c>
      <c r="BN20" s="99" t="s">
        <v>192</v>
      </c>
      <c r="BO20" s="95" t="s">
        <v>236</v>
      </c>
      <c r="BP20" s="122">
        <v>2780</v>
      </c>
      <c r="BQ20" s="42" t="s">
        <v>194</v>
      </c>
      <c r="BR20" s="96" t="s">
        <v>445</v>
      </c>
    </row>
    <row r="21" spans="1:70" ht="30" hidden="1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138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hidden="1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hidden="1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hidden="1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hidden="1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hidden="1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hidden="1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hidden="1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hidden="1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hidden="1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hidden="1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hidden="1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hidden="1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hidden="1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hidden="1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hidden="1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hidden="1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hidden="1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hidden="1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hidden="1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hidden="1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hidden="1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hidden="1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hidden="1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hidden="1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hidden="1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hidden="1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hidden="1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hidden="1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hidden="1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hidden="1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hidden="1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hidden="1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hidden="1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hidden="1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hidden="1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hidden="1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hidden="1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hidden="1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hidden="1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hidden="1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hidden="1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hidden="1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hidden="1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hidden="1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hidden="1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hidden="1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hidden="1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hidden="1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hidden="1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hidden="1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hidden="1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hidden="1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hidden="1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hidden="1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hidden="1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hidden="1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hidden="1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hidden="1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hidden="1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hidden="1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hidden="1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hidden="1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hidden="1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hidden="1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hidden="1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hidden="1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hidden="1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hidden="1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hidden="1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hidden="1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hidden="1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hidden="1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hidden="1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hidden="1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hidden="1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hidden="1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hidden="1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hidden="1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hidden="1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hidden="1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hidden="1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hidden="1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hidden="1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hidden="1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hidden="1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hidden="1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hidden="1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hidden="1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hidden="1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hidden="1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hidden="1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hidden="1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hidden="1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hidden="1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hidden="1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hidden="1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hidden="1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hidden="1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hidden="1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hidden="1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hidden="1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hidden="1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hidden="1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hidden="1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hidden="1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hidden="1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hidden="1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 BF5:BF20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2026-04-01T06:28:40Z</dcterms:modified>
</cp:coreProperties>
</file>