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777/"/>
    </mc:Choice>
  </mc:AlternateContent>
  <xr:revisionPtr revIDLastSave="342" documentId="13_ncr:1_{A796BA05-ED91-4220-B09D-8F46CB3A9CFA}" xr6:coauthVersionLast="47" xr6:coauthVersionMax="47" xr10:uidLastSave="{FCEA86AC-3807-4C33-9818-26CD01FD345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<sst xmlns="http://schemas.openxmlformats.org/spreadsheetml/2006/main" count="1300" uniqueCount="561">
  <si>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</si>
  <si>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</si>
  <si>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</si>
  <si>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</si>
  <si>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</si>
  <si>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</si>
  <si>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</si>
  <si>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</si>
  <si>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</si>
  <si>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</si>
  <si>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</si>
  <si>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</si>
  <si>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</si>
  <si>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</si>
  <si>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</si>
  <si>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</si>
  <si>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</si>
  <si>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</si>
  <si>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</si>
  <si>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</si>
  <si>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</si>
  <si>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</si>
  <si>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</si>
  <si>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</si>
  <si>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</si>
  <si>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</si>
  <si>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</si>
  <si>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</si>
  <si>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</si>
  <si>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</si>
  <si>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</si>
  <si>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</si>
  <si>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</si>
  <si>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</si>
  <si>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</si>
  <si>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</si>
  <si>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</si>
  <si>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</si>
  <si>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</si>
  <si>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</si>
  <si>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</si>
  <si>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</si>
  <si>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</si>
  <si>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</si>
  <si>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</si>
  <si>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</si>
  <si>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</si>
  <si>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</si>
  <si>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</si>
  <si>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</si>
  <si>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</si>
  <si>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</si>
  <si>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</si>
  <si>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</si>
  <si>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</si>
  <si>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</si>
  <si>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</si>
  <si>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</si>
  <si>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</si>
  <si>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</si>
  <si>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</si>
  <si>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</si>
  <si>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</si>
  <si>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</si>
  <si>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</si>
  <si>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</si>
  <si>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</si>
  <si>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</si>
  <si>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</si>
  <si>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</si>
  <si>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</si>
  <si>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</si>
  <si>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</si>
  <si>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</si>
  <si>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</si>
  <si>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</si>
  <si>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</si>
  <si>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</si>
  <si>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</si>
  <si>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</si>
  <si>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</si>
  <si>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</si>
  <si>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</si>
  <si>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</si>
  <si>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</si>
  <si>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</si>
  <si>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</si>
  <si>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</si>
  <si>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</si>
  <si>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</si>
  <si>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</si>
  <si>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</si>
  <si>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</si>
  <si>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</si>
  <si>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</si>
  <si>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</si>
  <si>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</si>
  <si>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</si>
  <si>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</si>
  <si>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</si>
  <si>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</si>
  <si>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</si>
  <si>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</si>
  <si>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</si>
  <si>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</si>
  <si>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</si>
  <si>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</si>
  <si>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</si>
  <si>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</si>
  <si>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</si>
  <si>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</si>
  <si>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</si>
  <si>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</si>
  <si>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</si>
  <si>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</si>
  <si>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</si>
  <si>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</si>
  <si>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</si>
  <si>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</si>
  <si>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</si>
  <si>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</si>
  <si>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</si>
  <si>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</si>
  <si>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</si>
  <si>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</si>
  <si>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</si>
  <si>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</si>
  <si>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</si>
  <si>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</si>
  <si>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</si>
  <si>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</si>
  <si>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</si>
  <si>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</si>
  <si>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</si>
  <si>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</si>
  <si>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</si>
  <si>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</si>
  <si>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</si>
  <si>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</si>
  <si>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</si>
  <si>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</si>
  <si>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</si>
  <si>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</si>
  <si>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</si>
  <si>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</si>
  <si>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</si>
  <si>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</si>
  <si>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</si>
  <si>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</si>
  <si>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</si>
  <si>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</si>
  <si>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</si>
  <si>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</si>
  <si>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</si>
  <si>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</si>
  <si>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</si>
  <si>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</si>
  <si>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</si>
  <si>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</si>
  <si>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</si>
  <si>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</si>
  <si>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</si>
  <si>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</si>
  <si>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</si>
  <si>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</si>
  <si>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</si>
  <si>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</si>
  <si>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</si>
  <si>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</si>
  <si>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</si>
  <si>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</si>
  <si>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</si>
  <si>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</si>
  <si>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</si>
  <si>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</si>
  <si>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</si>
  <si>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</si>
  <si>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</si>
  <si>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</si>
  <si>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</si>
  <si>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</si>
  <si>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</si>
  <si>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</si>
  <si>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</si>
  <si>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</si>
  <si>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</si>
  <si>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</si>
  <si>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</si>
  <si>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</si>
  <si>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</si>
  <si>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</si>
  <si>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</si>
  <si>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</si>
  <si>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</si>
  <si>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</si>
  <si>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</si>
  <si>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</si>
  <si>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</si>
  <si>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</si>
  <si>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</si>
  <si>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</si>
  <si>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</si>
  <si>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</si>
  <si>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</si>
  <si>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</si>
  <si>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</si>
  <si>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</si>
  <si>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</si>
  <si>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</si>
  <si>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</si>
  <si>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</si>
  <si>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</si>
  <si>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</si>
  <si>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</si>
  <si>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</si>
  <si>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</si>
  <si>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</si>
  <si>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</si>
  <si>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</si>
  <si>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</si>
  <si>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</si>
  <si>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</si>
  <si>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</si>
  <si>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</si>
  <si>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</si>
  <si>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</si>
  <si>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</si>
  <si>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</si>
  <si>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</si>
  <si>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</si>
  <si>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</si>
  <si>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</si>
  <si>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</si>
  <si>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</si>
  <si>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</si>
  <si>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</si>
  <si>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</si>
  <si>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</si>
  <si>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</si>
  <si>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</si>
  <si>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</si>
  <si>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</si>
  <si>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</si>
  <si>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</si>
  <si>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</si>
  <si>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</si>
  <si>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 1</t>
  </si>
  <si>
    <t>Biaora</t>
  </si>
  <si>
    <t>Susner</t>
  </si>
  <si>
    <t>MPGL1356</t>
  </si>
  <si>
    <t>BL-Dag</t>
  </si>
  <si>
    <t>SF0068347</t>
  </si>
  <si>
    <t>AMBARAM  nayak</t>
  </si>
  <si>
    <t>BL Vivo Y20G 11999</t>
  </si>
  <si>
    <t>CID951376218036</t>
  </si>
  <si>
    <t>HINDU</t>
  </si>
  <si>
    <t>Agriculture &amp; Farming</t>
  </si>
  <si>
    <t xml:space="preserve">Anil  </t>
  </si>
  <si>
    <t>Dhaturiya</t>
  </si>
  <si>
    <t>SF0078107</t>
  </si>
  <si>
    <t>Manish Kumar Malviya</t>
  </si>
  <si>
    <t>620570</t>
  </si>
  <si>
    <t>SANI</t>
  </si>
  <si>
    <t>Chetana</t>
  </si>
  <si>
    <t>SID951375055150</t>
  </si>
  <si>
    <t>EBC</t>
  </si>
  <si>
    <t>Bakery Business</t>
  </si>
  <si>
    <t>LAL KUNVAR BAI</t>
  </si>
  <si>
    <t>Bhinayega</t>
  </si>
  <si>
    <t>SF0060306</t>
  </si>
  <si>
    <t>Diwakar Meena</t>
  </si>
  <si>
    <t>704919</t>
  </si>
  <si>
    <t>maa hingalaj</t>
  </si>
  <si>
    <t>SID951375951634</t>
  </si>
  <si>
    <t>OBC</t>
  </si>
  <si>
    <t>Irrigation</t>
  </si>
  <si>
    <t>BALA BAI</t>
  </si>
  <si>
    <t xml:space="preserve">Shekhpur </t>
  </si>
  <si>
    <t>689687</t>
  </si>
  <si>
    <t>JAI HIND</t>
  </si>
  <si>
    <t>SID951375684577</t>
  </si>
  <si>
    <t>BHAGVATI BAI</t>
  </si>
  <si>
    <t>Kayasara</t>
  </si>
  <si>
    <t>584402</t>
  </si>
  <si>
    <t>1055653</t>
  </si>
  <si>
    <t>SSF3449783</t>
  </si>
  <si>
    <t>SC</t>
  </si>
  <si>
    <t>SONA BAI</t>
  </si>
  <si>
    <t>Ganeshpura (RJ)</t>
  </si>
  <si>
    <t>610304</t>
  </si>
  <si>
    <t xml:space="preserve">MEERA </t>
  </si>
  <si>
    <t>SID951374962899</t>
  </si>
  <si>
    <t xml:space="preserve">MAMTA </t>
  </si>
  <si>
    <t>Harnawda Peetha</t>
  </si>
  <si>
    <t>55528</t>
  </si>
  <si>
    <t>radhika</t>
  </si>
  <si>
    <t>SID951375970085</t>
  </si>
  <si>
    <t>RUBINA BE</t>
  </si>
  <si>
    <t>555282</t>
  </si>
  <si>
    <t>kabiri new 555280 G1</t>
  </si>
  <si>
    <t>SSF3666199</t>
  </si>
  <si>
    <t>SHARDA</t>
  </si>
  <si>
    <t>60604</t>
  </si>
  <si>
    <t>kaya</t>
  </si>
  <si>
    <t>SID951376057405</t>
  </si>
  <si>
    <t>GENERAL</t>
  </si>
  <si>
    <t>KANTA BAI</t>
  </si>
  <si>
    <t>Pathari Mohalla</t>
  </si>
  <si>
    <t>698269</t>
  </si>
  <si>
    <t>Pathari Mohalla Dag 698269 G2</t>
  </si>
  <si>
    <t>SID951375825941</t>
  </si>
  <si>
    <t>SHAYAMU BAI</t>
  </si>
  <si>
    <t>Harnawda Gaja</t>
  </si>
  <si>
    <t>621265</t>
  </si>
  <si>
    <t>parwati</t>
  </si>
  <si>
    <t>SSF3643746</t>
  </si>
  <si>
    <t>DEV KARAN BAI</t>
  </si>
  <si>
    <t>Dhabla Bhoj</t>
  </si>
  <si>
    <t>699106</t>
  </si>
  <si>
    <t>Laxman</t>
  </si>
  <si>
    <t>SSF3569008</t>
  </si>
  <si>
    <t>PUJA BAI</t>
  </si>
  <si>
    <t>SID951374977633</t>
  </si>
  <si>
    <t xml:space="preserve">SAGANA BAI </t>
  </si>
  <si>
    <t>AMBEY</t>
  </si>
  <si>
    <t>SID951375055138</t>
  </si>
  <si>
    <t>SANTOSH BAI</t>
  </si>
  <si>
    <t xml:space="preserve">param vebhav </t>
  </si>
  <si>
    <t>SID951375826223</t>
  </si>
  <si>
    <t>SARE KUNWAR BAI</t>
  </si>
  <si>
    <t>698269 Vaishnav1</t>
  </si>
  <si>
    <t>SSF2784953</t>
  </si>
  <si>
    <t>TINA BAI</t>
  </si>
  <si>
    <t>SSF2952474</t>
  </si>
  <si>
    <t>Fajilpur</t>
  </si>
  <si>
    <t>694806</t>
  </si>
  <si>
    <t>BAJRANGBALI</t>
  </si>
  <si>
    <t>SID951375779467</t>
  </si>
  <si>
    <t>RODI BAI</t>
  </si>
  <si>
    <t>Dhabla gehelod 699105 G2</t>
  </si>
  <si>
    <t>SSF3616197</t>
  </si>
  <si>
    <t>JANAS BAI</t>
  </si>
  <si>
    <t>SSF3616198</t>
  </si>
  <si>
    <t>KALI BAI</t>
  </si>
  <si>
    <t>Guradiya Kala</t>
  </si>
  <si>
    <t>706832</t>
  </si>
  <si>
    <t>Krishna</t>
  </si>
  <si>
    <t>SID951375982370</t>
  </si>
  <si>
    <t>KANGRES BAI</t>
  </si>
  <si>
    <t>mahakal</t>
  </si>
  <si>
    <t>SID951375068416</t>
  </si>
  <si>
    <t>LILA BAI</t>
  </si>
  <si>
    <t>Ganeshpura (RJ) C1</t>
  </si>
  <si>
    <t>Ganeshpura (RJ) C1 Rani 21</t>
  </si>
  <si>
    <t>SSF3400899</t>
  </si>
  <si>
    <t>GUDDI BAI</t>
  </si>
  <si>
    <t>Gaguni</t>
  </si>
  <si>
    <t>699569</t>
  </si>
  <si>
    <t>mahadev</t>
  </si>
  <si>
    <t>SSF4194579</t>
  </si>
  <si>
    <t>POOJA BAI</t>
  </si>
  <si>
    <t>Gaguni kakheda 699569 G2</t>
  </si>
  <si>
    <t>SSF3784077</t>
  </si>
  <si>
    <t>RAJA BAI</t>
  </si>
  <si>
    <t>12-Jan-2023</t>
  </si>
  <si>
    <t>25</t>
  </si>
  <si>
    <t>0</t>
  </si>
  <si>
    <t>3.18 Yrs</t>
  </si>
  <si>
    <t>01 Jan 1990</t>
  </si>
  <si>
    <t>&gt; 2 to 4 Years</t>
  </si>
  <si>
    <t>25-Feb-2023</t>
  </si>
  <si>
    <t>29-May-2023</t>
  </si>
  <si>
    <t>&gt;180</t>
  </si>
  <si>
    <t>01-Jan-2024</t>
  </si>
  <si>
    <t>Thu</t>
  </si>
  <si>
    <t>4</t>
  </si>
  <si>
    <t>6.53 Yrs</t>
  </si>
  <si>
    <t>11 Jul 2020</t>
  </si>
  <si>
    <t>&gt; 6 to 10 Years</t>
  </si>
  <si>
    <t>01-Feb-2024</t>
  </si>
  <si>
    <t>05-Dec-2024</t>
  </si>
  <si>
    <t>02-Jan-2024</t>
  </si>
  <si>
    <t>Tue</t>
  </si>
  <si>
    <t>3</t>
  </si>
  <si>
    <t>5.42 Yrs</t>
  </si>
  <si>
    <t>15 Oct 2020</t>
  </si>
  <si>
    <t>&gt; 4 to 6 Years</t>
  </si>
  <si>
    <t>06-Feb-2024</t>
  </si>
  <si>
    <t>31-Mar-2025</t>
  </si>
  <si>
    <t>03-Jan-2024</t>
  </si>
  <si>
    <t>6.09 Yrs</t>
  </si>
  <si>
    <t>19 Jan 2021</t>
  </si>
  <si>
    <t>10-Jan-2026</t>
  </si>
  <si>
    <t>61-90</t>
  </si>
  <si>
    <t>04-Feb-2024</t>
  </si>
  <si>
    <t>2</t>
  </si>
  <si>
    <t>3.06 Yrs</t>
  </si>
  <si>
    <t>24 Feb 2023</t>
  </si>
  <si>
    <t>05-Mar-2024</t>
  </si>
  <si>
    <t>24-Oct-2025</t>
  </si>
  <si>
    <t>121-150</t>
  </si>
  <si>
    <t>02-Mar-2024</t>
  </si>
  <si>
    <t>Fri</t>
  </si>
  <si>
    <t>6.78 Yrs</t>
  </si>
  <si>
    <t>05 Jan 2021</t>
  </si>
  <si>
    <t>05-Apr-2024</t>
  </si>
  <si>
    <t>20-May-2025</t>
  </si>
  <si>
    <t>18-Mar-2024</t>
  </si>
  <si>
    <t>5.21 Yrs</t>
  </si>
  <si>
    <t>29 Dec 2020</t>
  </si>
  <si>
    <t>02-May-2024</t>
  </si>
  <si>
    <t>18-Dec-2025</t>
  </si>
  <si>
    <t>02-Apr-2024</t>
  </si>
  <si>
    <t>2.98 Yrs</t>
  </si>
  <si>
    <t>26 Mar 2023</t>
  </si>
  <si>
    <t>08-Nov-2025</t>
  </si>
  <si>
    <t>01-Jun-2024</t>
  </si>
  <si>
    <t>4.96 Yrs</t>
  </si>
  <si>
    <t>31 Mar 2021</t>
  </si>
  <si>
    <t>02-Jul-2024</t>
  </si>
  <si>
    <t>24-Dec-2025</t>
  </si>
  <si>
    <t>05-Aug-2024</t>
  </si>
  <si>
    <t>Mon</t>
  </si>
  <si>
    <t>GL-4</t>
  </si>
  <si>
    <t>5.99 Yrs</t>
  </si>
  <si>
    <t>07 Apr 2021</t>
  </si>
  <si>
    <t>02-Sep-2024</t>
  </si>
  <si>
    <t>26-Dec-2025</t>
  </si>
  <si>
    <t>01-Oct-2024</t>
  </si>
  <si>
    <t>GL-2</t>
  </si>
  <si>
    <t>2.97 Yrs</t>
  </si>
  <si>
    <t>27 Mar 2023</t>
  </si>
  <si>
    <t>07-Nov-2024</t>
  </si>
  <si>
    <t>29-Dec-2025</t>
  </si>
  <si>
    <t>3.00 Yrs</t>
  </si>
  <si>
    <t>16 Mar 2023</t>
  </si>
  <si>
    <t>05-Nov-2024</t>
  </si>
  <si>
    <t>18-Oct-2025</t>
  </si>
  <si>
    <t>GL-5</t>
  </si>
  <si>
    <t>6.82 Yrs</t>
  </si>
  <si>
    <t>01-Nov-2024</t>
  </si>
  <si>
    <t>11-Feb-2026</t>
  </si>
  <si>
    <t>6.48 Yrs</t>
  </si>
  <si>
    <t>04 Jul 2020</t>
  </si>
  <si>
    <t>06-Nov-2025</t>
  </si>
  <si>
    <t>91-120</t>
  </si>
  <si>
    <t>04-Nov-2024</t>
  </si>
  <si>
    <t>16-Nov-2025</t>
  </si>
  <si>
    <t>3.33 Yrs</t>
  </si>
  <si>
    <t>15 Nov 2022</t>
  </si>
  <si>
    <t>06-Sep-2025</t>
  </si>
  <si>
    <t>151-180</t>
  </si>
  <si>
    <t>28-Dec-2025</t>
  </si>
  <si>
    <t>6.04 Yrs</t>
  </si>
  <si>
    <t>20 Jan 2021</t>
  </si>
  <si>
    <t>08-Oct-2025</t>
  </si>
  <si>
    <t>2.99 Yrs</t>
  </si>
  <si>
    <t>22 Mar 2023</t>
  </si>
  <si>
    <t>30-Sep-2025</t>
  </si>
  <si>
    <t>03-Oct-2024</t>
  </si>
  <si>
    <t>25-Sep-2025</t>
  </si>
  <si>
    <t>GL-3</t>
  </si>
  <si>
    <t>5.32 Yrs</t>
  </si>
  <si>
    <t>19 Nov 2020</t>
  </si>
  <si>
    <t>05-Dec-2025</t>
  </si>
  <si>
    <t>19-Nov-2024</t>
  </si>
  <si>
    <t>5</t>
  </si>
  <si>
    <t>6.27 Yrs</t>
  </si>
  <si>
    <t>02-Jan-2025</t>
  </si>
  <si>
    <t>04-Jan-2026</t>
  </si>
  <si>
    <t>13-Nov-2024</t>
  </si>
  <si>
    <t>3.08 Yrs</t>
  </si>
  <si>
    <t>17 Feb 2023</t>
  </si>
  <si>
    <t>06-Dec-2024</t>
  </si>
  <si>
    <t>02-Jan-2026</t>
  </si>
  <si>
    <t>31-60</t>
  </si>
  <si>
    <t>23-Jan-2025</t>
  </si>
  <si>
    <t>2.64 Yrs</t>
  </si>
  <si>
    <t>25 Jul 2023</t>
  </si>
  <si>
    <t>04-Mar-2025</t>
  </si>
  <si>
    <t>06-Dec-2025</t>
  </si>
  <si>
    <t>16-Jan-2025</t>
  </si>
  <si>
    <t>2.90 Yrs</t>
  </si>
  <si>
    <t>22 Apr 2023</t>
  </si>
  <si>
    <t>16-Jan-2026</t>
  </si>
  <si>
    <t>Open</t>
  </si>
  <si>
    <t>9109263348</t>
  </si>
  <si>
    <t>9571053227</t>
  </si>
  <si>
    <t>8905493404</t>
  </si>
  <si>
    <t>9509723096</t>
  </si>
  <si>
    <t>6377264284</t>
  </si>
  <si>
    <t>7043703158</t>
  </si>
  <si>
    <t>9602102284</t>
  </si>
  <si>
    <t>7023850058</t>
  </si>
  <si>
    <t>9676484894</t>
  </si>
  <si>
    <t>9799461884</t>
  </si>
  <si>
    <t>9352354012</t>
  </si>
  <si>
    <t>9352457610</t>
  </si>
  <si>
    <t>9694066937</t>
  </si>
  <si>
    <t>6378930280</t>
  </si>
  <si>
    <t>6377020451</t>
  </si>
  <si>
    <t>9588088732</t>
  </si>
  <si>
    <t>9754558692</t>
  </si>
  <si>
    <t>9950186391</t>
  </si>
  <si>
    <t>8949531681</t>
  </si>
  <si>
    <t>9829517530</t>
  </si>
  <si>
    <t>9783264578</t>
  </si>
  <si>
    <t>8302286074</t>
  </si>
  <si>
    <t>9929921150</t>
  </si>
  <si>
    <t>7851887515</t>
  </si>
  <si>
    <t>6378525795</t>
  </si>
  <si>
    <t>Ghanshyam Sharma/SF0091537</t>
  </si>
  <si>
    <t>660946</t>
  </si>
  <si>
    <t>shivam</t>
  </si>
  <si>
    <t>SID951375996149</t>
  </si>
  <si>
    <t>MUNNA BAI</t>
  </si>
  <si>
    <t>25-Feb-2024</t>
  </si>
  <si>
    <t>5.30 Yrs</t>
  </si>
  <si>
    <t>26 Nov 2020</t>
  </si>
  <si>
    <t>11-Jun-2025</t>
  </si>
  <si>
    <t>31-Dec-2024</t>
  </si>
  <si>
    <t>9980795552</t>
  </si>
  <si>
    <t>Ambaram Nayak</t>
  </si>
  <si>
    <t>Credit Assistant</t>
  </si>
  <si>
    <t>FN25-26-03777</t>
  </si>
  <si>
    <t>Dual Staff</t>
  </si>
  <si>
    <t>Available &amp; Updated</t>
  </si>
  <si>
    <t>R</t>
  </si>
  <si>
    <t>L</t>
  </si>
  <si>
    <t>Ravi Chouhan</t>
  </si>
  <si>
    <t>Branch Manager</t>
  </si>
  <si>
    <t>SF0055128</t>
  </si>
  <si>
    <t>Pankaj  Kumar</t>
  </si>
  <si>
    <t>SF0077466</t>
  </si>
  <si>
    <t>FIR Not Filled</t>
  </si>
  <si>
    <t>Business</t>
  </si>
  <si>
    <t>Hemraj Ruhela/SF0091340</t>
  </si>
  <si>
    <t>Yogendra Singh/SF0007722</t>
  </si>
  <si>
    <t>Manish Kumar Paroha/SF0077370</t>
  </si>
  <si>
    <t>Completed-Report Pending</t>
  </si>
  <si>
    <t>Loan card not provided for verification by the borrower.</t>
  </si>
  <si>
    <t>As per village member, borrower migrated to another village for cutting the wheat crops.</t>
  </si>
  <si>
    <t>As per borrower, she paid all EMI, but could not to provide any evidence.</t>
  </si>
  <si>
    <t>When visited borrower house, door wer locked.</t>
  </si>
  <si>
    <t>No fraud identified during CLV</t>
  </si>
  <si>
    <t>Loan card is in center, center leader not available at home.</t>
  </si>
  <si>
    <t>Wilful defaulter</t>
  </si>
  <si>
    <t>Borrower not available during visit</t>
  </si>
  <si>
    <t>Borrower husband not availble, she's not aware about the repayement of loan amount</t>
  </si>
  <si>
    <t>Borrower migrated to last 3-4 months</t>
  </si>
  <si>
    <t>Loan card lost by borrower</t>
  </si>
  <si>
    <t>no fraud identified during CLV</t>
  </si>
  <si>
    <t>Plz check in FIMO</t>
  </si>
  <si>
    <t>Borrower have financial/medical issue so she stopped</t>
  </si>
  <si>
    <t>Borrower goes to another place.</t>
  </si>
  <si>
    <t>Borrower not tracable.</t>
  </si>
  <si>
    <t>To Date : 16-Mar-2026</t>
  </si>
  <si>
    <t xml:space="preserve">Reporting Time : 04:15 PM </t>
  </si>
  <si>
    <t>As per Phone Pe screenshot, Borrower Munna Bai/355378972 has paid Rs. 4000/- to LO Ambaram Nayak/SF0068347 on 31-Jan-2026, but  same amount was not posted in FIMO.</t>
  </si>
  <si>
    <t>Loan Officer Ambaram Nayak/SF0068347 was found involved in collection misappropriation (Collected EMIs but not posted to concerned borrower accounts) on the names of 01 borrower for the amounting to Rs. 4000/- based on the evidence available.
Total Fraud Amount = Rs. 4,000/-
Recovered Amount = Rs. 00/- 
Net Fraud Amount  = Rs. 4,000/-</t>
  </si>
  <si>
    <t>Absconding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</si>
</sst>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B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MPGL1356</v>
      </c>
      <c r="D5" s="63" t="str">
        <f>IF('Physical Cash at Safe'!D28="Yes", 'Physical Cash at Safe'!A4, 'Borrower Wise Details'!C5)</f>
        <v>Susner</v>
      </c>
      <c r="E5" s="63" t="str">
        <f>IF(D5="", "", IF(ISBLANK('Loan Outstanding Report'!C5), IF('Physical Cash at Safe'!D28="Yes", 'Physical Cash at Safe'!A6, ""), 'Loan Outstanding Report'!C5))</f>
        <v>Madhya Pradesh 1</v>
      </c>
      <c r="F5" s="63" t="str">
        <f>IF(D5="", "", IF(ISBLANK('Loan Outstanding Report'!D5), IF('Physical Cash at Safe'!D28="Yes", 'Physical Cash at Safe'!E4, ""), 'Loan Outstanding Report'!D5))</f>
        <v>Biaora</v>
      </c>
      <c r="G5" s="61">
        <v>46073</v>
      </c>
      <c r="H5" s="107" t="s">
        <v>535</v>
      </c>
      <c r="I5" s="61">
        <v>46073</v>
      </c>
      <c r="J5" s="74" t="str">
        <f>IF('Physical Cash at Safe'!D28="Yes",'Physical Cash at Safe'!E28,IF('Borrower Wise Details'!D5&lt;&gt;"",'Borrower Wise Details'!D5,""))</f>
        <v>FN25-26-03777</v>
      </c>
      <c r="K5" s="81">
        <v>1</v>
      </c>
      <c r="L5" s="82">
        <v>4000</v>
      </c>
      <c r="M5" s="82">
        <v>0</v>
      </c>
      <c r="N5" s="82" t="s">
        <v>536</v>
      </c>
      <c r="O5" s="82" t="s">
        <v>537</v>
      </c>
      <c r="P5" s="82" t="s">
        <v>244</v>
      </c>
      <c r="Q5" s="82" t="s">
        <v>538</v>
      </c>
      <c r="R5" s="75" t="str">
        <f>IF('Physical Cash at Safe'!$D$28="Yes", 'Physical Cash at Safe'!$A$28, IF('Borrower Wise Details'!F5&lt;&gt;"", 'Borrower Wise Details'!F5, ""))</f>
        <v>Ambaram Nayak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SF0068347</v>
      </c>
      <c r="U5" s="77" t="s">
        <v>560</v>
      </c>
      <c r="V5" s="61">
        <v>46053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539</v>
      </c>
      <c r="Z5" s="61">
        <v>46098</v>
      </c>
      <c r="AA5" s="61">
        <v>46099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46101</v>
      </c>
      <c r="AH5" s="70" t="s">
        <v>559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MPGL1356</v>
      </c>
      <c r="C5" s="50" t="str">
        <f>IF('Fraud Investigation Report'!D5="", "", 'Fraud Investigation Report'!D5)</f>
        <v>Susner</v>
      </c>
      <c r="D5" s="68" t="str">
        <f>IF(OR('Fraud Investigation Report'!R5="", 'Fraud Investigation Report'!R5=0), "", 'Fraud Investigation Report'!R5)</f>
        <v>Ambaram Nayak</v>
      </c>
      <c r="E5" s="68" t="str">
        <f>IF(OR('Fraud Investigation Report'!T5="", 'Fraud Investigation Report'!T5=0), "", 'Fraud Investigation Report'!T5)</f>
        <v>SF0068347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FN25-26-03777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4000</v>
      </c>
      <c r="Q5" s="49"/>
      <c r="R5" s="84" t="s">
        <v>534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1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249</v>
      </c>
      <c r="B4" s="41" t="s">
        <v>248</v>
      </c>
      <c r="C4" s="41" t="s">
        <v>248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46098</v>
      </c>
      <c r="C6" s="18">
        <v>46097</v>
      </c>
      <c r="D6" s="18">
        <v>46098</v>
      </c>
      <c r="E6" s="19">
        <v>0.2986111111111111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25</v>
      </c>
      <c r="C11" s="23">
        <f>B11*A11</f>
        <v>12500</v>
      </c>
      <c r="D11" s="25">
        <v>25</v>
      </c>
      <c r="E11" s="23">
        <f t="shared" ref="E11:E17" si="0">D11*A11</f>
        <v>12500</v>
      </c>
    </row>
    <row r="12" spans="1:5" ht="14.5" x14ac:dyDescent="0.35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5" x14ac:dyDescent="0.35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55</v>
      </c>
      <c r="C18" s="23">
        <f>B18</f>
        <v>55</v>
      </c>
      <c r="D18" s="27">
        <v>55</v>
      </c>
      <c r="E18" s="28">
        <f>D18</f>
        <v>55</v>
      </c>
    </row>
    <row r="19" spans="1:5" ht="14.5" x14ac:dyDescent="0.35">
      <c r="A19" s="29"/>
      <c r="B19" s="30" t="s">
        <v>76</v>
      </c>
      <c r="C19" s="31">
        <f>SUM(C10:C18)</f>
        <v>13075</v>
      </c>
      <c r="D19" s="30" t="s">
        <v>76</v>
      </c>
      <c r="E19" s="31">
        <f>SUM(E10:E18)</f>
        <v>13075</v>
      </c>
    </row>
    <row r="20" spans="1:5" ht="30" customHeight="1" x14ac:dyDescent="0.35">
      <c r="A20" s="160" t="s">
        <v>97</v>
      </c>
      <c r="B20" s="161"/>
      <c r="C20" s="32">
        <v>13075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39" t="s">
        <v>216</v>
      </c>
      <c r="E29" s="140"/>
    </row>
    <row r="30" spans="1:5" ht="39.9" customHeight="1" x14ac:dyDescent="0.35">
      <c r="A30" s="127"/>
      <c r="B30" s="127"/>
      <c r="C30" s="128"/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217</v>
      </c>
      <c r="B32" s="38" t="s">
        <v>525</v>
      </c>
      <c r="C32" s="37" t="s">
        <v>82</v>
      </c>
      <c r="D32" s="137" t="s">
        <v>526</v>
      </c>
      <c r="E32" s="138"/>
    </row>
    <row r="33" spans="1:5" ht="18" customHeight="1" x14ac:dyDescent="0.35">
      <c r="A33" s="37" t="s">
        <v>83</v>
      </c>
      <c r="B33" s="106" t="s">
        <v>527</v>
      </c>
      <c r="C33" s="39" t="s">
        <v>84</v>
      </c>
      <c r="D33" s="131" t="s">
        <v>528</v>
      </c>
      <c r="E33" s="132"/>
    </row>
    <row r="34" spans="1:5" ht="26" x14ac:dyDescent="0.35">
      <c r="A34" s="39" t="s">
        <v>218</v>
      </c>
      <c r="B34" s="38" t="s">
        <v>529</v>
      </c>
      <c r="C34" s="39" t="s">
        <v>219</v>
      </c>
      <c r="D34" s="133" t="s">
        <v>532</v>
      </c>
      <c r="E34" s="134"/>
    </row>
    <row r="35" spans="1:5" ht="26" x14ac:dyDescent="0.35">
      <c r="A35" s="39" t="s">
        <v>220</v>
      </c>
      <c r="B35" s="38" t="s">
        <v>531</v>
      </c>
      <c r="C35" s="39" t="s">
        <v>222</v>
      </c>
      <c r="D35" s="133" t="s">
        <v>533</v>
      </c>
      <c r="E35" s="134"/>
    </row>
    <row r="36" spans="1:5" ht="25.5" customHeight="1" x14ac:dyDescent="0.35">
      <c r="A36" s="39" t="s">
        <v>221</v>
      </c>
      <c r="B36" s="38" t="s">
        <v>530</v>
      </c>
      <c r="C36" s="39" t="s">
        <v>223</v>
      </c>
      <c r="D36" s="135" t="s">
        <v>523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J1" zoomScale="90" zoomScaleNormal="90" workbookViewId="0">
      <selection activeCell="L5" sqref="L5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MPGL1356</v>
      </c>
      <c r="C5" s="119" t="str">
        <f>IF('Loan Outstanding Report'!$H$5="", "", 'Loan Outstanding Report'!$H$5)</f>
        <v>Susner</v>
      </c>
      <c r="D5" s="41" t="s">
        <v>524</v>
      </c>
      <c r="E5" s="65">
        <v>46098</v>
      </c>
      <c r="F5" s="38" t="s">
        <v>522</v>
      </c>
      <c r="G5" s="49" t="s">
        <v>251</v>
      </c>
      <c r="H5" s="49" t="s">
        <v>523</v>
      </c>
      <c r="I5" s="120" t="s">
        <v>288</v>
      </c>
      <c r="J5" s="120" t="s">
        <v>514</v>
      </c>
      <c r="K5" s="120" t="s">
        <v>515</v>
      </c>
      <c r="L5" s="11">
        <v>355378972</v>
      </c>
      <c r="M5" s="65" t="s">
        <v>516</v>
      </c>
      <c r="N5" s="124">
        <v>50000</v>
      </c>
      <c r="O5" s="124">
        <v>2670</v>
      </c>
      <c r="P5" s="121" t="s">
        <v>139</v>
      </c>
      <c r="Q5" s="80">
        <v>46053</v>
      </c>
      <c r="R5" s="124">
        <v>4000</v>
      </c>
      <c r="S5" s="124">
        <v>0</v>
      </c>
      <c r="T5" s="124">
        <v>0</v>
      </c>
      <c r="U5" s="125">
        <f t="shared" ref="U5" si="0">IF(AND(ISBLANK(R5),ISBLANK(S5),ISBLANK(T5)),"",R5-(S5+T5))</f>
        <v>4000</v>
      </c>
      <c r="V5" s="117" t="s">
        <v>202</v>
      </c>
      <c r="W5" s="122" t="s">
        <v>558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2" zoomScale="80" zoomScaleNormal="80" workbookViewId="0">
      <pane ySplit="1" topLeftCell="A4" activePane="bottomLeft" state="frozen"/>
      <selection activeCell="V2" sqref="V2"/>
      <selection pane="bottomLeft" activeCell="BH30" sqref="BH30"/>
    </sheetView>
  </sheetViews>
  <sheetFormatPr defaultColWidth="0" defaultRowHeight="14.5" zeroHeight="1" x14ac:dyDescent="0.35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212</v>
      </c>
      <c r="B1" s="129">
        <v>46097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556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557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248</v>
      </c>
      <c r="I5" s="84">
        <v>190350</v>
      </c>
      <c r="J5" s="38" t="s">
        <v>250</v>
      </c>
      <c r="K5" s="84">
        <v>190350</v>
      </c>
      <c r="L5" s="84" t="s">
        <v>251</v>
      </c>
      <c r="M5" s="38" t="s">
        <v>252</v>
      </c>
      <c r="N5" s="84">
        <v>372606</v>
      </c>
      <c r="O5" s="84" t="s">
        <v>250</v>
      </c>
      <c r="P5" s="84">
        <v>542735</v>
      </c>
      <c r="Q5" s="38" t="s">
        <v>250</v>
      </c>
      <c r="R5" s="38" t="s">
        <v>253</v>
      </c>
      <c r="S5" s="84" t="s">
        <v>254</v>
      </c>
      <c r="T5" s="84" t="s">
        <v>254</v>
      </c>
      <c r="U5" s="84"/>
      <c r="V5" s="84" t="s">
        <v>255</v>
      </c>
      <c r="W5" s="84">
        <v>0</v>
      </c>
      <c r="X5" s="38" t="s">
        <v>256</v>
      </c>
      <c r="Y5" s="84">
        <v>350214103</v>
      </c>
      <c r="Z5" s="38" t="s">
        <v>257</v>
      </c>
      <c r="AA5" s="108" t="s">
        <v>364</v>
      </c>
      <c r="AB5" s="84">
        <v>11999</v>
      </c>
      <c r="AC5" s="108" t="s">
        <v>365</v>
      </c>
      <c r="AD5" s="84">
        <v>12</v>
      </c>
      <c r="AE5" s="84" t="s">
        <v>366</v>
      </c>
      <c r="AF5" s="84" t="s">
        <v>367</v>
      </c>
      <c r="AG5" s="108" t="s">
        <v>368</v>
      </c>
      <c r="AH5" s="84" t="s">
        <v>369</v>
      </c>
      <c r="AI5" s="108" t="s">
        <v>370</v>
      </c>
      <c r="AJ5" s="84">
        <v>1000</v>
      </c>
      <c r="AK5" s="84">
        <v>999.92</v>
      </c>
      <c r="AL5" s="108" t="s">
        <v>371</v>
      </c>
      <c r="AM5" s="84">
        <v>1999.88</v>
      </c>
      <c r="AN5" s="112">
        <v>0.12</v>
      </c>
      <c r="AO5" s="112">
        <v>2000</v>
      </c>
      <c r="AP5" s="112">
        <v>9999.1200000000008</v>
      </c>
      <c r="AQ5" s="112">
        <v>0</v>
      </c>
      <c r="AR5" s="112">
        <v>9999.1200000000008</v>
      </c>
      <c r="AS5" s="112">
        <v>9999.1200000000008</v>
      </c>
      <c r="AT5" s="112">
        <v>0</v>
      </c>
      <c r="AU5" s="112">
        <v>9999.1200000000008</v>
      </c>
      <c r="AV5" s="84">
        <v>37</v>
      </c>
      <c r="AW5" s="84">
        <v>1056</v>
      </c>
      <c r="AX5" s="84" t="s">
        <v>372</v>
      </c>
      <c r="AY5" s="108"/>
      <c r="AZ5" s="84"/>
      <c r="BA5" s="84"/>
      <c r="BB5" s="84" t="s">
        <v>485</v>
      </c>
      <c r="BC5" s="84"/>
      <c r="BD5" s="108"/>
      <c r="BE5" s="84">
        <v>0</v>
      </c>
      <c r="BF5" s="38" t="s">
        <v>254</v>
      </c>
      <c r="BG5" s="84" t="s">
        <v>486</v>
      </c>
      <c r="BH5" s="114" t="s">
        <v>511</v>
      </c>
      <c r="BI5" s="38" t="s">
        <v>110</v>
      </c>
      <c r="BJ5" s="85">
        <v>46098</v>
      </c>
      <c r="BK5" s="84"/>
      <c r="BL5" s="38" t="s">
        <v>161</v>
      </c>
      <c r="BM5" s="115" t="s">
        <v>130</v>
      </c>
      <c r="BN5" s="116" t="s">
        <v>200</v>
      </c>
      <c r="BO5" s="84" t="s">
        <v>244</v>
      </c>
      <c r="BP5" s="84"/>
      <c r="BQ5" s="117"/>
      <c r="BR5" s="118" t="s">
        <v>555</v>
      </c>
    </row>
    <row r="6" spans="1:70" s="113" customFormat="1" ht="15" hidden="1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248</v>
      </c>
      <c r="I6" s="84">
        <v>157531</v>
      </c>
      <c r="J6" s="38" t="s">
        <v>258</v>
      </c>
      <c r="K6" s="84">
        <v>157531</v>
      </c>
      <c r="L6" s="84" t="s">
        <v>259</v>
      </c>
      <c r="M6" s="38" t="s">
        <v>260</v>
      </c>
      <c r="N6" s="84">
        <v>278126</v>
      </c>
      <c r="O6" s="84" t="s">
        <v>261</v>
      </c>
      <c r="P6" s="84">
        <v>365363</v>
      </c>
      <c r="Q6" s="38" t="s">
        <v>262</v>
      </c>
      <c r="R6" s="38" t="s">
        <v>263</v>
      </c>
      <c r="S6" s="84" t="s">
        <v>264</v>
      </c>
      <c r="T6" s="84" t="s">
        <v>264</v>
      </c>
      <c r="U6" s="84" t="s">
        <v>265</v>
      </c>
      <c r="V6" s="84" t="s">
        <v>255</v>
      </c>
      <c r="W6" s="84">
        <v>0</v>
      </c>
      <c r="X6" s="38" t="s">
        <v>266</v>
      </c>
      <c r="Y6" s="84">
        <v>354489980</v>
      </c>
      <c r="Z6" s="38" t="s">
        <v>267</v>
      </c>
      <c r="AA6" s="108" t="s">
        <v>373</v>
      </c>
      <c r="AB6" s="84">
        <v>55000</v>
      </c>
      <c r="AC6" s="108" t="s">
        <v>374</v>
      </c>
      <c r="AD6" s="84">
        <v>24</v>
      </c>
      <c r="AE6" s="84" t="s">
        <v>375</v>
      </c>
      <c r="AF6" s="84" t="s">
        <v>376</v>
      </c>
      <c r="AG6" s="108" t="s">
        <v>377</v>
      </c>
      <c r="AH6" s="84" t="s">
        <v>378</v>
      </c>
      <c r="AI6" s="108" t="s">
        <v>379</v>
      </c>
      <c r="AJ6" s="84">
        <v>2940</v>
      </c>
      <c r="AK6" s="84">
        <v>2940</v>
      </c>
      <c r="AL6" s="108" t="s">
        <v>380</v>
      </c>
      <c r="AM6" s="84">
        <v>21754.39</v>
      </c>
      <c r="AN6" s="112">
        <v>10585.61</v>
      </c>
      <c r="AO6" s="112">
        <v>32340</v>
      </c>
      <c r="AP6" s="112">
        <v>33245.61</v>
      </c>
      <c r="AQ6" s="112">
        <v>5020.3900000000003</v>
      </c>
      <c r="AR6" s="112">
        <v>38266</v>
      </c>
      <c r="AS6" s="112">
        <v>33245.61</v>
      </c>
      <c r="AT6" s="112">
        <v>5020.3900000000003</v>
      </c>
      <c r="AU6" s="112">
        <v>38266</v>
      </c>
      <c r="AV6" s="84">
        <v>26</v>
      </c>
      <c r="AW6" s="84">
        <v>438</v>
      </c>
      <c r="AX6" s="84" t="s">
        <v>372</v>
      </c>
      <c r="AY6" s="108"/>
      <c r="AZ6" s="84"/>
      <c r="BA6" s="84"/>
      <c r="BB6" s="84" t="s">
        <v>485</v>
      </c>
      <c r="BC6" s="84"/>
      <c r="BD6" s="108"/>
      <c r="BE6" s="84">
        <v>0</v>
      </c>
      <c r="BF6" s="38" t="s">
        <v>264</v>
      </c>
      <c r="BG6" s="84" t="s">
        <v>487</v>
      </c>
      <c r="BH6" s="114" t="s">
        <v>511</v>
      </c>
      <c r="BI6" s="38" t="s">
        <v>110</v>
      </c>
      <c r="BJ6" s="85">
        <v>46098</v>
      </c>
      <c r="BK6" s="84"/>
      <c r="BL6" s="38" t="s">
        <v>114</v>
      </c>
      <c r="BM6" s="115" t="s">
        <v>119</v>
      </c>
      <c r="BN6" s="116" t="s">
        <v>200</v>
      </c>
      <c r="BO6" s="84" t="s">
        <v>244</v>
      </c>
      <c r="BP6" s="84"/>
      <c r="BQ6" s="117"/>
      <c r="BR6" s="118" t="s">
        <v>540</v>
      </c>
    </row>
    <row r="7" spans="1:70" s="113" customFormat="1" ht="15" hidden="1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248</v>
      </c>
      <c r="I7" s="84">
        <v>162023</v>
      </c>
      <c r="J7" s="38" t="s">
        <v>268</v>
      </c>
      <c r="K7" s="84">
        <v>162023</v>
      </c>
      <c r="L7" s="84" t="s">
        <v>269</v>
      </c>
      <c r="M7" s="38" t="s">
        <v>270</v>
      </c>
      <c r="N7" s="84">
        <v>282563</v>
      </c>
      <c r="O7" s="84" t="s">
        <v>271</v>
      </c>
      <c r="P7" s="84">
        <v>371456</v>
      </c>
      <c r="Q7" s="38" t="s">
        <v>272</v>
      </c>
      <c r="R7" s="38" t="s">
        <v>263</v>
      </c>
      <c r="S7" s="84" t="s">
        <v>273</v>
      </c>
      <c r="T7" s="84" t="s">
        <v>273</v>
      </c>
      <c r="U7" s="84" t="s">
        <v>274</v>
      </c>
      <c r="V7" s="84" t="s">
        <v>255</v>
      </c>
      <c r="W7" s="84">
        <v>541</v>
      </c>
      <c r="X7" s="38" t="s">
        <v>275</v>
      </c>
      <c r="Y7" s="84">
        <v>354550006</v>
      </c>
      <c r="Z7" s="38" t="s">
        <v>276</v>
      </c>
      <c r="AA7" s="108" t="s">
        <v>381</v>
      </c>
      <c r="AB7" s="84">
        <v>52000</v>
      </c>
      <c r="AC7" s="108" t="s">
        <v>382</v>
      </c>
      <c r="AD7" s="84">
        <v>24</v>
      </c>
      <c r="AE7" s="84" t="s">
        <v>383</v>
      </c>
      <c r="AF7" s="84" t="s">
        <v>384</v>
      </c>
      <c r="AG7" s="108" t="s">
        <v>385</v>
      </c>
      <c r="AH7" s="84" t="s">
        <v>386</v>
      </c>
      <c r="AI7" s="108" t="s">
        <v>387</v>
      </c>
      <c r="AJ7" s="84">
        <v>2780</v>
      </c>
      <c r="AK7" s="84">
        <v>2780</v>
      </c>
      <c r="AL7" s="108" t="s">
        <v>388</v>
      </c>
      <c r="AM7" s="84">
        <v>22687.27</v>
      </c>
      <c r="AN7" s="112">
        <v>10672.73</v>
      </c>
      <c r="AO7" s="112">
        <v>33360</v>
      </c>
      <c r="AP7" s="112">
        <v>29312.73</v>
      </c>
      <c r="AQ7" s="112">
        <v>4025.27</v>
      </c>
      <c r="AR7" s="112">
        <v>33338</v>
      </c>
      <c r="AS7" s="112">
        <v>29312.73</v>
      </c>
      <c r="AT7" s="112">
        <v>4025.27</v>
      </c>
      <c r="AU7" s="112">
        <v>33338</v>
      </c>
      <c r="AV7" s="84">
        <v>26</v>
      </c>
      <c r="AW7" s="84">
        <v>405</v>
      </c>
      <c r="AX7" s="84" t="s">
        <v>372</v>
      </c>
      <c r="AY7" s="108"/>
      <c r="AZ7" s="84"/>
      <c r="BA7" s="84"/>
      <c r="BB7" s="84" t="s">
        <v>485</v>
      </c>
      <c r="BC7" s="84"/>
      <c r="BD7" s="108"/>
      <c r="BE7" s="84">
        <v>0</v>
      </c>
      <c r="BF7" s="38" t="s">
        <v>273</v>
      </c>
      <c r="BG7" s="84" t="s">
        <v>488</v>
      </c>
      <c r="BH7" s="114" t="s">
        <v>511</v>
      </c>
      <c r="BI7" s="38" t="s">
        <v>110</v>
      </c>
      <c r="BJ7" s="85">
        <v>46099</v>
      </c>
      <c r="BK7" s="84"/>
      <c r="BL7" s="38" t="s">
        <v>115</v>
      </c>
      <c r="BM7" s="115" t="s">
        <v>130</v>
      </c>
      <c r="BN7" s="116" t="s">
        <v>200</v>
      </c>
      <c r="BO7" s="84" t="s">
        <v>244</v>
      </c>
      <c r="BP7" s="84"/>
      <c r="BQ7" s="117"/>
      <c r="BR7" s="118" t="s">
        <v>541</v>
      </c>
    </row>
    <row r="8" spans="1:70" s="113" customFormat="1" ht="15" hidden="1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248</v>
      </c>
      <c r="I8" s="84">
        <v>161469</v>
      </c>
      <c r="J8" s="38" t="s">
        <v>277</v>
      </c>
      <c r="K8" s="84">
        <v>161469</v>
      </c>
      <c r="L8" s="84" t="s">
        <v>251</v>
      </c>
      <c r="M8" s="38" t="s">
        <v>252</v>
      </c>
      <c r="N8" s="84">
        <v>275378</v>
      </c>
      <c r="O8" s="84" t="s">
        <v>278</v>
      </c>
      <c r="P8" s="84">
        <v>361459</v>
      </c>
      <c r="Q8" s="38" t="s">
        <v>279</v>
      </c>
      <c r="R8" s="38" t="s">
        <v>263</v>
      </c>
      <c r="S8" s="84" t="s">
        <v>280</v>
      </c>
      <c r="T8" s="84" t="s">
        <v>280</v>
      </c>
      <c r="U8" s="84" t="s">
        <v>265</v>
      </c>
      <c r="V8" s="84" t="s">
        <v>255</v>
      </c>
      <c r="W8" s="84">
        <v>0</v>
      </c>
      <c r="X8" s="38" t="s">
        <v>256</v>
      </c>
      <c r="Y8" s="84">
        <v>354580721</v>
      </c>
      <c r="Z8" s="38" t="s">
        <v>281</v>
      </c>
      <c r="AA8" s="108" t="s">
        <v>389</v>
      </c>
      <c r="AB8" s="84">
        <v>55000</v>
      </c>
      <c r="AC8" s="108" t="s">
        <v>374</v>
      </c>
      <c r="AD8" s="84">
        <v>24</v>
      </c>
      <c r="AE8" s="84" t="s">
        <v>383</v>
      </c>
      <c r="AF8" s="84" t="s">
        <v>390</v>
      </c>
      <c r="AG8" s="108" t="s">
        <v>391</v>
      </c>
      <c r="AH8" s="84" t="s">
        <v>378</v>
      </c>
      <c r="AI8" s="108" t="s">
        <v>379</v>
      </c>
      <c r="AJ8" s="84">
        <v>2940</v>
      </c>
      <c r="AK8" s="84">
        <v>2940</v>
      </c>
      <c r="AL8" s="108" t="s">
        <v>392</v>
      </c>
      <c r="AM8" s="84">
        <v>52189.9</v>
      </c>
      <c r="AN8" s="112">
        <v>15430.1</v>
      </c>
      <c r="AO8" s="112">
        <v>67620</v>
      </c>
      <c r="AP8" s="112">
        <v>2810.1</v>
      </c>
      <c r="AQ8" s="112">
        <v>53.9</v>
      </c>
      <c r="AR8" s="112">
        <v>2864</v>
      </c>
      <c r="AS8" s="112">
        <v>2810.1</v>
      </c>
      <c r="AT8" s="112">
        <v>53.9</v>
      </c>
      <c r="AU8" s="112">
        <v>2864</v>
      </c>
      <c r="AV8" s="84">
        <v>26</v>
      </c>
      <c r="AW8" s="84">
        <v>74</v>
      </c>
      <c r="AX8" s="84" t="s">
        <v>393</v>
      </c>
      <c r="AY8" s="108"/>
      <c r="AZ8" s="84"/>
      <c r="BA8" s="84"/>
      <c r="BB8" s="84" t="s">
        <v>485</v>
      </c>
      <c r="BC8" s="84"/>
      <c r="BD8" s="108"/>
      <c r="BE8" s="84">
        <v>0</v>
      </c>
      <c r="BF8" s="38" t="s">
        <v>280</v>
      </c>
      <c r="BG8" s="84" t="s">
        <v>489</v>
      </c>
      <c r="BH8" s="114" t="s">
        <v>511</v>
      </c>
      <c r="BI8" s="38" t="s">
        <v>110</v>
      </c>
      <c r="BJ8" s="85">
        <v>46099</v>
      </c>
      <c r="BK8" s="84"/>
      <c r="BL8" s="38" t="s">
        <v>114</v>
      </c>
      <c r="BM8" s="115" t="s">
        <v>119</v>
      </c>
      <c r="BN8" s="116" t="s">
        <v>200</v>
      </c>
      <c r="BO8" s="84" t="s">
        <v>244</v>
      </c>
      <c r="BP8" s="84"/>
      <c r="BQ8" s="117"/>
      <c r="BR8" s="118" t="s">
        <v>542</v>
      </c>
    </row>
    <row r="9" spans="1:70" s="113" customFormat="1" ht="15" hidden="1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248</v>
      </c>
      <c r="I9" s="84">
        <v>154700</v>
      </c>
      <c r="J9" s="38" t="s">
        <v>282</v>
      </c>
      <c r="K9" s="84">
        <v>154700</v>
      </c>
      <c r="L9" s="84" t="s">
        <v>269</v>
      </c>
      <c r="M9" s="38" t="s">
        <v>270</v>
      </c>
      <c r="N9" s="84">
        <v>262879</v>
      </c>
      <c r="O9" s="84" t="s">
        <v>283</v>
      </c>
      <c r="P9" s="84">
        <v>345180</v>
      </c>
      <c r="Q9" s="38" t="s">
        <v>284</v>
      </c>
      <c r="R9" s="38" t="s">
        <v>263</v>
      </c>
      <c r="S9" s="84" t="s">
        <v>285</v>
      </c>
      <c r="T9" s="84" t="s">
        <v>285</v>
      </c>
      <c r="U9" s="84" t="s">
        <v>286</v>
      </c>
      <c r="V9" s="84" t="s">
        <v>255</v>
      </c>
      <c r="W9" s="84">
        <v>0</v>
      </c>
      <c r="X9" s="38" t="s">
        <v>256</v>
      </c>
      <c r="Y9" s="84">
        <v>355105990</v>
      </c>
      <c r="Z9" s="38" t="s">
        <v>287</v>
      </c>
      <c r="AA9" s="108" t="s">
        <v>394</v>
      </c>
      <c r="AB9" s="84">
        <v>45000</v>
      </c>
      <c r="AC9" s="108" t="s">
        <v>382</v>
      </c>
      <c r="AD9" s="84">
        <v>24</v>
      </c>
      <c r="AE9" s="84" t="s">
        <v>395</v>
      </c>
      <c r="AF9" s="84" t="s">
        <v>396</v>
      </c>
      <c r="AG9" s="108" t="s">
        <v>397</v>
      </c>
      <c r="AH9" s="84" t="s">
        <v>369</v>
      </c>
      <c r="AI9" s="108" t="s">
        <v>398</v>
      </c>
      <c r="AJ9" s="84">
        <v>2400</v>
      </c>
      <c r="AK9" s="84">
        <v>2400</v>
      </c>
      <c r="AL9" s="108" t="s">
        <v>399</v>
      </c>
      <c r="AM9" s="84">
        <v>35841.589999999997</v>
      </c>
      <c r="AN9" s="112">
        <v>12158.41</v>
      </c>
      <c r="AO9" s="112">
        <v>48000</v>
      </c>
      <c r="AP9" s="112">
        <v>9158.41</v>
      </c>
      <c r="AQ9" s="112">
        <v>466.59</v>
      </c>
      <c r="AR9" s="112">
        <v>9625</v>
      </c>
      <c r="AS9" s="112">
        <v>9158.41</v>
      </c>
      <c r="AT9" s="112">
        <v>466.59</v>
      </c>
      <c r="AU9" s="112">
        <v>9625</v>
      </c>
      <c r="AV9" s="84">
        <v>25</v>
      </c>
      <c r="AW9" s="84">
        <v>132</v>
      </c>
      <c r="AX9" s="84" t="s">
        <v>400</v>
      </c>
      <c r="AY9" s="108"/>
      <c r="AZ9" s="84"/>
      <c r="BA9" s="84"/>
      <c r="BB9" s="84" t="s">
        <v>485</v>
      </c>
      <c r="BC9" s="84"/>
      <c r="BD9" s="108"/>
      <c r="BE9" s="84">
        <v>0</v>
      </c>
      <c r="BF9" s="38" t="s">
        <v>285</v>
      </c>
      <c r="BG9" s="84" t="s">
        <v>490</v>
      </c>
      <c r="BH9" s="114" t="s">
        <v>511</v>
      </c>
      <c r="BI9" s="38" t="s">
        <v>110</v>
      </c>
      <c r="BJ9" s="85">
        <v>46098</v>
      </c>
      <c r="BK9" s="84"/>
      <c r="BL9" s="38" t="s">
        <v>114</v>
      </c>
      <c r="BM9" s="115" t="s">
        <v>119</v>
      </c>
      <c r="BN9" s="116" t="s">
        <v>200</v>
      </c>
      <c r="BO9" s="84" t="s">
        <v>244</v>
      </c>
      <c r="BP9" s="84"/>
      <c r="BQ9" s="117"/>
      <c r="BR9" s="118" t="s">
        <v>540</v>
      </c>
    </row>
    <row r="10" spans="1:70" s="113" customFormat="1" ht="15" hidden="1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248</v>
      </c>
      <c r="I10" s="84">
        <v>159804</v>
      </c>
      <c r="J10" s="38" t="s">
        <v>288</v>
      </c>
      <c r="K10" s="84">
        <v>159804</v>
      </c>
      <c r="L10" s="84" t="s">
        <v>269</v>
      </c>
      <c r="M10" s="38" t="s">
        <v>270</v>
      </c>
      <c r="N10" s="84">
        <v>285253</v>
      </c>
      <c r="O10" s="84" t="s">
        <v>289</v>
      </c>
      <c r="P10" s="84">
        <v>375273</v>
      </c>
      <c r="Q10" s="38" t="s">
        <v>290</v>
      </c>
      <c r="R10" s="38" t="s">
        <v>263</v>
      </c>
      <c r="S10" s="84" t="s">
        <v>291</v>
      </c>
      <c r="T10" s="84" t="s">
        <v>291</v>
      </c>
      <c r="U10" s="84" t="s">
        <v>286</v>
      </c>
      <c r="V10" s="84" t="s">
        <v>255</v>
      </c>
      <c r="W10" s="84">
        <v>0</v>
      </c>
      <c r="X10" s="38" t="s">
        <v>256</v>
      </c>
      <c r="Y10" s="84">
        <v>355721012</v>
      </c>
      <c r="Z10" s="38" t="s">
        <v>292</v>
      </c>
      <c r="AA10" s="108" t="s">
        <v>401</v>
      </c>
      <c r="AB10" s="84">
        <v>55000</v>
      </c>
      <c r="AC10" s="108" t="s">
        <v>402</v>
      </c>
      <c r="AD10" s="84">
        <v>24</v>
      </c>
      <c r="AE10" s="84" t="s">
        <v>375</v>
      </c>
      <c r="AF10" s="84" t="s">
        <v>403</v>
      </c>
      <c r="AG10" s="108" t="s">
        <v>404</v>
      </c>
      <c r="AH10" s="84" t="s">
        <v>378</v>
      </c>
      <c r="AI10" s="108" t="s">
        <v>405</v>
      </c>
      <c r="AJ10" s="84">
        <v>2940</v>
      </c>
      <c r="AK10" s="84">
        <v>2940</v>
      </c>
      <c r="AL10" s="108" t="s">
        <v>406</v>
      </c>
      <c r="AM10" s="84">
        <v>28712.22</v>
      </c>
      <c r="AN10" s="112">
        <v>12447.78</v>
      </c>
      <c r="AO10" s="112">
        <v>41160</v>
      </c>
      <c r="AP10" s="112">
        <v>26287.78</v>
      </c>
      <c r="AQ10" s="112">
        <v>3180.22</v>
      </c>
      <c r="AR10" s="112">
        <v>29468</v>
      </c>
      <c r="AS10" s="112">
        <v>26287.78</v>
      </c>
      <c r="AT10" s="112">
        <v>3180.22</v>
      </c>
      <c r="AU10" s="112">
        <v>29468</v>
      </c>
      <c r="AV10" s="84">
        <v>24</v>
      </c>
      <c r="AW10" s="84">
        <v>283</v>
      </c>
      <c r="AX10" s="84" t="s">
        <v>372</v>
      </c>
      <c r="AY10" s="108"/>
      <c r="AZ10" s="84"/>
      <c r="BA10" s="84"/>
      <c r="BB10" s="84" t="s">
        <v>485</v>
      </c>
      <c r="BC10" s="84"/>
      <c r="BD10" s="108"/>
      <c r="BE10" s="84">
        <v>0</v>
      </c>
      <c r="BF10" s="38" t="s">
        <v>291</v>
      </c>
      <c r="BG10" s="84" t="s">
        <v>491</v>
      </c>
      <c r="BH10" s="114" t="s">
        <v>511</v>
      </c>
      <c r="BI10" s="38" t="s">
        <v>110</v>
      </c>
      <c r="BJ10" s="85">
        <v>46098</v>
      </c>
      <c r="BK10" s="84"/>
      <c r="BL10" s="38" t="s">
        <v>115</v>
      </c>
      <c r="BM10" s="115" t="s">
        <v>130</v>
      </c>
      <c r="BN10" s="116" t="s">
        <v>200</v>
      </c>
      <c r="BO10" s="84" t="s">
        <v>244</v>
      </c>
      <c r="BP10" s="84"/>
      <c r="BQ10" s="117"/>
      <c r="BR10" s="118" t="s">
        <v>543</v>
      </c>
    </row>
    <row r="11" spans="1:70" s="113" customFormat="1" ht="15" hidden="1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248</v>
      </c>
      <c r="I11" s="84">
        <v>159277</v>
      </c>
      <c r="J11" s="38" t="s">
        <v>293</v>
      </c>
      <c r="K11" s="84">
        <v>159277</v>
      </c>
      <c r="L11" s="84" t="s">
        <v>259</v>
      </c>
      <c r="M11" s="38" t="s">
        <v>260</v>
      </c>
      <c r="N11" s="84">
        <v>270879</v>
      </c>
      <c r="O11" s="84" t="s">
        <v>294</v>
      </c>
      <c r="P11" s="84">
        <v>374874</v>
      </c>
      <c r="Q11" s="38" t="s">
        <v>295</v>
      </c>
      <c r="R11" s="38" t="s">
        <v>263</v>
      </c>
      <c r="S11" s="84" t="s">
        <v>296</v>
      </c>
      <c r="T11" s="84" t="s">
        <v>296</v>
      </c>
      <c r="U11" s="84" t="s">
        <v>265</v>
      </c>
      <c r="V11" s="84" t="s">
        <v>255</v>
      </c>
      <c r="W11" s="84">
        <v>0</v>
      </c>
      <c r="X11" s="38" t="s">
        <v>256</v>
      </c>
      <c r="Y11" s="84">
        <v>355962481</v>
      </c>
      <c r="Z11" s="38" t="s">
        <v>297</v>
      </c>
      <c r="AA11" s="108" t="s">
        <v>407</v>
      </c>
      <c r="AB11" s="84">
        <v>52000</v>
      </c>
      <c r="AC11" s="108" t="s">
        <v>374</v>
      </c>
      <c r="AD11" s="84">
        <v>24</v>
      </c>
      <c r="AE11" s="84" t="s">
        <v>383</v>
      </c>
      <c r="AF11" s="84" t="s">
        <v>408</v>
      </c>
      <c r="AG11" s="108" t="s">
        <v>409</v>
      </c>
      <c r="AH11" s="84" t="s">
        <v>386</v>
      </c>
      <c r="AI11" s="108" t="s">
        <v>410</v>
      </c>
      <c r="AJ11" s="84">
        <v>2780</v>
      </c>
      <c r="AK11" s="84">
        <v>2780</v>
      </c>
      <c r="AL11" s="108" t="s">
        <v>411</v>
      </c>
      <c r="AM11" s="84">
        <v>40645.82</v>
      </c>
      <c r="AN11" s="112">
        <v>14954.18</v>
      </c>
      <c r="AO11" s="112">
        <v>55600</v>
      </c>
      <c r="AP11" s="112">
        <v>11354.18</v>
      </c>
      <c r="AQ11" s="112">
        <v>616.82000000000005</v>
      </c>
      <c r="AR11" s="112">
        <v>11971</v>
      </c>
      <c r="AS11" s="112">
        <v>7792.14</v>
      </c>
      <c r="AT11" s="112">
        <v>547.86</v>
      </c>
      <c r="AU11" s="112">
        <v>8340</v>
      </c>
      <c r="AV11" s="84">
        <v>23</v>
      </c>
      <c r="AW11" s="84">
        <v>74</v>
      </c>
      <c r="AX11" s="84" t="s">
        <v>393</v>
      </c>
      <c r="AY11" s="108"/>
      <c r="AZ11" s="84"/>
      <c r="BA11" s="84"/>
      <c r="BB11" s="84" t="s">
        <v>485</v>
      </c>
      <c r="BC11" s="84"/>
      <c r="BD11" s="108"/>
      <c r="BE11" s="84">
        <v>0</v>
      </c>
      <c r="BF11" s="38" t="s">
        <v>296</v>
      </c>
      <c r="BG11" s="84" t="s">
        <v>492</v>
      </c>
      <c r="BH11" s="114" t="s">
        <v>511</v>
      </c>
      <c r="BI11" s="38" t="s">
        <v>110</v>
      </c>
      <c r="BJ11" s="85">
        <v>46098</v>
      </c>
      <c r="BK11" s="84"/>
      <c r="BL11" s="38" t="s">
        <v>114</v>
      </c>
      <c r="BM11" s="115" t="s">
        <v>119</v>
      </c>
      <c r="BN11" s="116" t="s">
        <v>199</v>
      </c>
      <c r="BO11" s="84" t="s">
        <v>243</v>
      </c>
      <c r="BP11" s="84"/>
      <c r="BQ11" s="117"/>
      <c r="BR11" s="118" t="s">
        <v>544</v>
      </c>
    </row>
    <row r="12" spans="1:70" s="113" customFormat="1" ht="15" hidden="1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248</v>
      </c>
      <c r="I12" s="84">
        <v>159277</v>
      </c>
      <c r="J12" s="38" t="s">
        <v>293</v>
      </c>
      <c r="K12" s="84">
        <v>159277</v>
      </c>
      <c r="L12" s="84" t="s">
        <v>259</v>
      </c>
      <c r="M12" s="38" t="s">
        <v>260</v>
      </c>
      <c r="N12" s="84">
        <v>296512</v>
      </c>
      <c r="O12" s="84" t="s">
        <v>298</v>
      </c>
      <c r="P12" s="84">
        <v>600015</v>
      </c>
      <c r="Q12" s="38" t="s">
        <v>299</v>
      </c>
      <c r="R12" s="38" t="s">
        <v>263</v>
      </c>
      <c r="S12" s="84" t="s">
        <v>300</v>
      </c>
      <c r="T12" s="84" t="s">
        <v>300</v>
      </c>
      <c r="U12" s="84" t="s">
        <v>286</v>
      </c>
      <c r="V12" s="84" t="s">
        <v>255</v>
      </c>
      <c r="W12" s="84">
        <v>0</v>
      </c>
      <c r="X12" s="38" t="s">
        <v>256</v>
      </c>
      <c r="Y12" s="84">
        <v>356373709</v>
      </c>
      <c r="Z12" s="38" t="s">
        <v>301</v>
      </c>
      <c r="AA12" s="108" t="s">
        <v>412</v>
      </c>
      <c r="AB12" s="84">
        <v>52000</v>
      </c>
      <c r="AC12" s="108" t="s">
        <v>374</v>
      </c>
      <c r="AD12" s="84">
        <v>24</v>
      </c>
      <c r="AE12" s="84" t="s">
        <v>395</v>
      </c>
      <c r="AF12" s="84" t="s">
        <v>413</v>
      </c>
      <c r="AG12" s="108" t="s">
        <v>414</v>
      </c>
      <c r="AH12" s="84" t="s">
        <v>369</v>
      </c>
      <c r="AI12" s="108" t="s">
        <v>410</v>
      </c>
      <c r="AJ12" s="84">
        <v>2780</v>
      </c>
      <c r="AK12" s="84">
        <v>2780</v>
      </c>
      <c r="AL12" s="108" t="s">
        <v>415</v>
      </c>
      <c r="AM12" s="84">
        <v>30834.29</v>
      </c>
      <c r="AN12" s="112">
        <v>12805.71</v>
      </c>
      <c r="AO12" s="112">
        <v>43640</v>
      </c>
      <c r="AP12" s="112">
        <v>21165.71</v>
      </c>
      <c r="AQ12" s="112">
        <v>1906.29</v>
      </c>
      <c r="AR12" s="112">
        <v>23072</v>
      </c>
      <c r="AS12" s="112">
        <v>18446.14</v>
      </c>
      <c r="AT12" s="112">
        <v>1853.86</v>
      </c>
      <c r="AU12" s="112">
        <v>20300</v>
      </c>
      <c r="AV12" s="84">
        <v>23</v>
      </c>
      <c r="AW12" s="84">
        <v>221</v>
      </c>
      <c r="AX12" s="84" t="s">
        <v>372</v>
      </c>
      <c r="AY12" s="108"/>
      <c r="AZ12" s="84"/>
      <c r="BA12" s="84"/>
      <c r="BB12" s="84" t="s">
        <v>485</v>
      </c>
      <c r="BC12" s="84"/>
      <c r="BD12" s="108"/>
      <c r="BE12" s="84">
        <v>0</v>
      </c>
      <c r="BF12" s="38" t="s">
        <v>300</v>
      </c>
      <c r="BG12" s="84" t="s">
        <v>493</v>
      </c>
      <c r="BH12" s="114" t="s">
        <v>511</v>
      </c>
      <c r="BI12" s="38" t="s">
        <v>110</v>
      </c>
      <c r="BJ12" s="85">
        <v>46098</v>
      </c>
      <c r="BK12" s="84"/>
      <c r="BL12" s="38" t="s">
        <v>114</v>
      </c>
      <c r="BM12" s="115" t="s">
        <v>119</v>
      </c>
      <c r="BN12" s="116" t="s">
        <v>200</v>
      </c>
      <c r="BO12" s="84" t="s">
        <v>244</v>
      </c>
      <c r="BP12" s="84"/>
      <c r="BQ12" s="117"/>
      <c r="BR12" s="118" t="s">
        <v>540</v>
      </c>
    </row>
    <row r="13" spans="1:70" s="113" customFormat="1" ht="15" hidden="1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248</v>
      </c>
      <c r="I13" s="84">
        <v>154700</v>
      </c>
      <c r="J13" s="38" t="s">
        <v>282</v>
      </c>
      <c r="K13" s="84">
        <v>154700</v>
      </c>
      <c r="L13" s="84" t="s">
        <v>269</v>
      </c>
      <c r="M13" s="38" t="s">
        <v>270</v>
      </c>
      <c r="N13" s="84">
        <v>264313</v>
      </c>
      <c r="O13" s="84" t="s">
        <v>302</v>
      </c>
      <c r="P13" s="84">
        <v>347019</v>
      </c>
      <c r="Q13" s="38" t="s">
        <v>303</v>
      </c>
      <c r="R13" s="38" t="s">
        <v>263</v>
      </c>
      <c r="S13" s="84" t="s">
        <v>304</v>
      </c>
      <c r="T13" s="84" t="s">
        <v>304</v>
      </c>
      <c r="U13" s="84" t="s">
        <v>305</v>
      </c>
      <c r="V13" s="84" t="s">
        <v>255</v>
      </c>
      <c r="W13" s="84">
        <v>0</v>
      </c>
      <c r="X13" s="38" t="s">
        <v>256</v>
      </c>
      <c r="Y13" s="84">
        <v>356884180</v>
      </c>
      <c r="Z13" s="38" t="s">
        <v>306</v>
      </c>
      <c r="AA13" s="108" t="s">
        <v>416</v>
      </c>
      <c r="AB13" s="84">
        <v>60000</v>
      </c>
      <c r="AC13" s="108" t="s">
        <v>382</v>
      </c>
      <c r="AD13" s="84">
        <v>24</v>
      </c>
      <c r="AE13" s="84" t="s">
        <v>383</v>
      </c>
      <c r="AF13" s="84" t="s">
        <v>417</v>
      </c>
      <c r="AG13" s="108" t="s">
        <v>418</v>
      </c>
      <c r="AH13" s="84" t="s">
        <v>386</v>
      </c>
      <c r="AI13" s="108" t="s">
        <v>419</v>
      </c>
      <c r="AJ13" s="84">
        <v>3200</v>
      </c>
      <c r="AK13" s="84">
        <v>3200</v>
      </c>
      <c r="AL13" s="108" t="s">
        <v>420</v>
      </c>
      <c r="AM13" s="84">
        <v>41909.56</v>
      </c>
      <c r="AN13" s="112">
        <v>15690.44</v>
      </c>
      <c r="AO13" s="112">
        <v>57600</v>
      </c>
      <c r="AP13" s="112">
        <v>18090.439999999999</v>
      </c>
      <c r="AQ13" s="112">
        <v>1382.56</v>
      </c>
      <c r="AR13" s="112">
        <v>19473</v>
      </c>
      <c r="AS13" s="112">
        <v>8634.2900000000009</v>
      </c>
      <c r="AT13" s="112">
        <v>965.71</v>
      </c>
      <c r="AU13" s="112">
        <v>9600</v>
      </c>
      <c r="AV13" s="84">
        <v>21</v>
      </c>
      <c r="AW13" s="84">
        <v>69</v>
      </c>
      <c r="AX13" s="84" t="s">
        <v>393</v>
      </c>
      <c r="AY13" s="108"/>
      <c r="AZ13" s="84"/>
      <c r="BA13" s="84"/>
      <c r="BB13" s="84" t="s">
        <v>485</v>
      </c>
      <c r="BC13" s="84"/>
      <c r="BD13" s="108"/>
      <c r="BE13" s="84">
        <v>0</v>
      </c>
      <c r="BF13" s="38" t="s">
        <v>304</v>
      </c>
      <c r="BG13" s="84" t="s">
        <v>494</v>
      </c>
      <c r="BH13" s="114" t="s">
        <v>511</v>
      </c>
      <c r="BI13" s="38" t="s">
        <v>110</v>
      </c>
      <c r="BJ13" s="85">
        <v>46098</v>
      </c>
      <c r="BK13" s="84"/>
      <c r="BL13" s="38" t="s">
        <v>114</v>
      </c>
      <c r="BM13" s="115" t="s">
        <v>119</v>
      </c>
      <c r="BN13" s="116" t="s">
        <v>200</v>
      </c>
      <c r="BO13" s="84" t="s">
        <v>244</v>
      </c>
      <c r="BP13" s="84"/>
      <c r="BQ13" s="117"/>
      <c r="BR13" s="118" t="s">
        <v>545</v>
      </c>
    </row>
    <row r="14" spans="1:70" s="113" customFormat="1" ht="15" hidden="1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248</v>
      </c>
      <c r="I14" s="84">
        <v>178184</v>
      </c>
      <c r="J14" s="38" t="s">
        <v>307</v>
      </c>
      <c r="K14" s="84">
        <v>178184</v>
      </c>
      <c r="L14" s="84" t="s">
        <v>259</v>
      </c>
      <c r="M14" s="38" t="s">
        <v>260</v>
      </c>
      <c r="N14" s="84">
        <v>285679</v>
      </c>
      <c r="O14" s="84" t="s">
        <v>308</v>
      </c>
      <c r="P14" s="84">
        <v>649399</v>
      </c>
      <c r="Q14" s="38" t="s">
        <v>309</v>
      </c>
      <c r="R14" s="38" t="s">
        <v>263</v>
      </c>
      <c r="S14" s="84" t="s">
        <v>310</v>
      </c>
      <c r="T14" s="84" t="s">
        <v>310</v>
      </c>
      <c r="U14" s="84" t="s">
        <v>274</v>
      </c>
      <c r="V14" s="84" t="s">
        <v>255</v>
      </c>
      <c r="W14" s="84">
        <v>0</v>
      </c>
      <c r="X14" s="38" t="s">
        <v>256</v>
      </c>
      <c r="Y14" s="84">
        <v>357938449</v>
      </c>
      <c r="Z14" s="38" t="s">
        <v>311</v>
      </c>
      <c r="AA14" s="108" t="s">
        <v>421</v>
      </c>
      <c r="AB14" s="84">
        <v>52000</v>
      </c>
      <c r="AC14" s="108" t="s">
        <v>422</v>
      </c>
      <c r="AD14" s="84">
        <v>24</v>
      </c>
      <c r="AE14" s="84" t="s">
        <v>423</v>
      </c>
      <c r="AF14" s="84" t="s">
        <v>424</v>
      </c>
      <c r="AG14" s="108" t="s">
        <v>425</v>
      </c>
      <c r="AH14" s="84" t="s">
        <v>386</v>
      </c>
      <c r="AI14" s="108" t="s">
        <v>426</v>
      </c>
      <c r="AJ14" s="84">
        <v>2780</v>
      </c>
      <c r="AK14" s="84">
        <v>2780</v>
      </c>
      <c r="AL14" s="108" t="s">
        <v>427</v>
      </c>
      <c r="AM14" s="84">
        <v>31909.84</v>
      </c>
      <c r="AN14" s="112">
        <v>12570.16</v>
      </c>
      <c r="AO14" s="112">
        <v>44480</v>
      </c>
      <c r="AP14" s="112">
        <v>20090.16</v>
      </c>
      <c r="AQ14" s="112">
        <v>1947.84</v>
      </c>
      <c r="AR14" s="112">
        <v>22038</v>
      </c>
      <c r="AS14" s="112">
        <v>7222.74</v>
      </c>
      <c r="AT14" s="112">
        <v>1117.26</v>
      </c>
      <c r="AU14" s="112">
        <v>8340</v>
      </c>
      <c r="AV14" s="84">
        <v>19</v>
      </c>
      <c r="AW14" s="84">
        <v>70</v>
      </c>
      <c r="AX14" s="84" t="s">
        <v>393</v>
      </c>
      <c r="AY14" s="108"/>
      <c r="AZ14" s="84"/>
      <c r="BA14" s="84"/>
      <c r="BB14" s="84" t="s">
        <v>485</v>
      </c>
      <c r="BC14" s="84"/>
      <c r="BD14" s="108"/>
      <c r="BE14" s="84">
        <v>0</v>
      </c>
      <c r="BF14" s="38" t="s">
        <v>310</v>
      </c>
      <c r="BG14" s="84" t="s">
        <v>495</v>
      </c>
      <c r="BH14" s="114" t="s">
        <v>511</v>
      </c>
      <c r="BI14" s="38" t="s">
        <v>110</v>
      </c>
      <c r="BJ14" s="85">
        <v>46099</v>
      </c>
      <c r="BK14" s="84"/>
      <c r="BL14" s="38" t="s">
        <v>114</v>
      </c>
      <c r="BM14" s="115" t="s">
        <v>119</v>
      </c>
      <c r="BN14" s="116" t="s">
        <v>200</v>
      </c>
      <c r="BO14" s="84" t="s">
        <v>244</v>
      </c>
      <c r="BP14" s="84"/>
      <c r="BQ14" s="117"/>
      <c r="BR14" s="118" t="s">
        <v>546</v>
      </c>
    </row>
    <row r="15" spans="1:70" s="113" customFormat="1" ht="15" hidden="1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248</v>
      </c>
      <c r="I15" s="84">
        <v>155826</v>
      </c>
      <c r="J15" s="38" t="s">
        <v>312</v>
      </c>
      <c r="K15" s="84">
        <v>155826</v>
      </c>
      <c r="L15" s="84" t="s">
        <v>259</v>
      </c>
      <c r="M15" s="38" t="s">
        <v>260</v>
      </c>
      <c r="N15" s="84">
        <v>278186</v>
      </c>
      <c r="O15" s="84" t="s">
        <v>313</v>
      </c>
      <c r="P15" s="84">
        <v>373145</v>
      </c>
      <c r="Q15" s="38" t="s">
        <v>314</v>
      </c>
      <c r="R15" s="38" t="s">
        <v>263</v>
      </c>
      <c r="S15" s="84" t="s">
        <v>315</v>
      </c>
      <c r="T15" s="84" t="s">
        <v>315</v>
      </c>
      <c r="U15" s="84" t="s">
        <v>305</v>
      </c>
      <c r="V15" s="84" t="s">
        <v>255</v>
      </c>
      <c r="W15" s="84">
        <v>0</v>
      </c>
      <c r="X15" s="38" t="s">
        <v>256</v>
      </c>
      <c r="Y15" s="84">
        <v>358249184</v>
      </c>
      <c r="Z15" s="38" t="s">
        <v>316</v>
      </c>
      <c r="AA15" s="108" t="s">
        <v>428</v>
      </c>
      <c r="AB15" s="84">
        <v>32000</v>
      </c>
      <c r="AC15" s="108" t="s">
        <v>374</v>
      </c>
      <c r="AD15" s="84">
        <v>24</v>
      </c>
      <c r="AE15" s="84" t="s">
        <v>429</v>
      </c>
      <c r="AF15" s="84" t="s">
        <v>430</v>
      </c>
      <c r="AG15" s="108" t="s">
        <v>431</v>
      </c>
      <c r="AH15" s="84" t="s">
        <v>369</v>
      </c>
      <c r="AI15" s="108" t="s">
        <v>432</v>
      </c>
      <c r="AJ15" s="84">
        <v>1700</v>
      </c>
      <c r="AK15" s="84">
        <v>1700</v>
      </c>
      <c r="AL15" s="108" t="s">
        <v>433</v>
      </c>
      <c r="AM15" s="84">
        <v>16589.689999999999</v>
      </c>
      <c r="AN15" s="112">
        <v>7210.31</v>
      </c>
      <c r="AO15" s="112">
        <v>23800</v>
      </c>
      <c r="AP15" s="112">
        <v>15410.31</v>
      </c>
      <c r="AQ15" s="112">
        <v>1813.69</v>
      </c>
      <c r="AR15" s="112">
        <v>17224</v>
      </c>
      <c r="AS15" s="112">
        <v>4235.1899999999996</v>
      </c>
      <c r="AT15" s="112">
        <v>864.81</v>
      </c>
      <c r="AU15" s="112">
        <v>5100</v>
      </c>
      <c r="AV15" s="84">
        <v>17</v>
      </c>
      <c r="AW15" s="84">
        <v>74</v>
      </c>
      <c r="AX15" s="84" t="s">
        <v>393</v>
      </c>
      <c r="AY15" s="108"/>
      <c r="AZ15" s="84"/>
      <c r="BA15" s="84"/>
      <c r="BB15" s="84" t="s">
        <v>485</v>
      </c>
      <c r="BC15" s="84"/>
      <c r="BD15" s="108"/>
      <c r="BE15" s="84">
        <v>0</v>
      </c>
      <c r="BF15" s="38" t="s">
        <v>315</v>
      </c>
      <c r="BG15" s="84" t="s">
        <v>496</v>
      </c>
      <c r="BH15" s="114" t="s">
        <v>511</v>
      </c>
      <c r="BI15" s="38" t="s">
        <v>110</v>
      </c>
      <c r="BJ15" s="85">
        <v>46098</v>
      </c>
      <c r="BK15" s="84"/>
      <c r="BL15" s="38" t="s">
        <v>114</v>
      </c>
      <c r="BM15" s="115" t="s">
        <v>119</v>
      </c>
      <c r="BN15" s="116" t="s">
        <v>199</v>
      </c>
      <c r="BO15" s="84" t="s">
        <v>243</v>
      </c>
      <c r="BP15" s="84"/>
      <c r="BQ15" s="117"/>
      <c r="BR15" s="118" t="s">
        <v>544</v>
      </c>
    </row>
    <row r="16" spans="1:70" s="113" customFormat="1" ht="15" hidden="1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248</v>
      </c>
      <c r="I16" s="84">
        <v>162938</v>
      </c>
      <c r="J16" s="38" t="s">
        <v>317</v>
      </c>
      <c r="K16" s="84">
        <v>162938</v>
      </c>
      <c r="L16" s="84" t="s">
        <v>259</v>
      </c>
      <c r="M16" s="38" t="s">
        <v>260</v>
      </c>
      <c r="N16" s="84">
        <v>278811</v>
      </c>
      <c r="O16" s="84" t="s">
        <v>318</v>
      </c>
      <c r="P16" s="84">
        <v>366292</v>
      </c>
      <c r="Q16" s="38" t="s">
        <v>319</v>
      </c>
      <c r="R16" s="38" t="s">
        <v>263</v>
      </c>
      <c r="S16" s="84" t="s">
        <v>320</v>
      </c>
      <c r="T16" s="84" t="s">
        <v>320</v>
      </c>
      <c r="U16" s="84" t="s">
        <v>265</v>
      </c>
      <c r="V16" s="84" t="s">
        <v>255</v>
      </c>
      <c r="W16" s="84">
        <v>0</v>
      </c>
      <c r="X16" s="38" t="s">
        <v>256</v>
      </c>
      <c r="Y16" s="84">
        <v>358364168</v>
      </c>
      <c r="Z16" s="38" t="s">
        <v>321</v>
      </c>
      <c r="AA16" s="108" t="s">
        <v>428</v>
      </c>
      <c r="AB16" s="84">
        <v>50000</v>
      </c>
      <c r="AC16" s="108" t="s">
        <v>382</v>
      </c>
      <c r="AD16" s="84">
        <v>24</v>
      </c>
      <c r="AE16" s="84" t="s">
        <v>429</v>
      </c>
      <c r="AF16" s="84" t="s">
        <v>434</v>
      </c>
      <c r="AG16" s="108" t="s">
        <v>435</v>
      </c>
      <c r="AH16" s="84" t="s">
        <v>369</v>
      </c>
      <c r="AI16" s="108" t="s">
        <v>436</v>
      </c>
      <c r="AJ16" s="84">
        <v>2660</v>
      </c>
      <c r="AK16" s="84">
        <v>2660</v>
      </c>
      <c r="AL16" s="108" t="s">
        <v>437</v>
      </c>
      <c r="AM16" s="84">
        <v>21739.99</v>
      </c>
      <c r="AN16" s="112">
        <v>10180.01</v>
      </c>
      <c r="AO16" s="112">
        <v>31920</v>
      </c>
      <c r="AP16" s="112">
        <v>28260.01</v>
      </c>
      <c r="AQ16" s="112">
        <v>3894.99</v>
      </c>
      <c r="AR16" s="112">
        <v>32155</v>
      </c>
      <c r="AS16" s="112">
        <v>10909.98</v>
      </c>
      <c r="AT16" s="112">
        <v>2390.02</v>
      </c>
      <c r="AU16" s="112">
        <v>13300</v>
      </c>
      <c r="AV16" s="84">
        <v>17</v>
      </c>
      <c r="AW16" s="84">
        <v>132</v>
      </c>
      <c r="AX16" s="84" t="s">
        <v>400</v>
      </c>
      <c r="AY16" s="108"/>
      <c r="AZ16" s="84"/>
      <c r="BA16" s="84"/>
      <c r="BB16" s="84" t="s">
        <v>485</v>
      </c>
      <c r="BC16" s="84"/>
      <c r="BD16" s="108"/>
      <c r="BE16" s="84">
        <v>0</v>
      </c>
      <c r="BF16" s="38" t="s">
        <v>320</v>
      </c>
      <c r="BG16" s="84" t="s">
        <v>497</v>
      </c>
      <c r="BH16" s="114" t="s">
        <v>511</v>
      </c>
      <c r="BI16" s="38" t="s">
        <v>110</v>
      </c>
      <c r="BJ16" s="85">
        <v>46098</v>
      </c>
      <c r="BK16" s="84"/>
      <c r="BL16" s="38" t="s">
        <v>114</v>
      </c>
      <c r="BM16" s="115" t="s">
        <v>119</v>
      </c>
      <c r="BN16" s="116" t="s">
        <v>200</v>
      </c>
      <c r="BO16" s="84" t="s">
        <v>244</v>
      </c>
      <c r="BP16" s="84"/>
      <c r="BQ16" s="117"/>
      <c r="BR16" s="118" t="s">
        <v>546</v>
      </c>
    </row>
    <row r="17" spans="1:70" s="113" customFormat="1" ht="15" hidden="1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248</v>
      </c>
      <c r="I17" s="84">
        <v>159804</v>
      </c>
      <c r="J17" s="38" t="s">
        <v>288</v>
      </c>
      <c r="K17" s="84">
        <v>159804</v>
      </c>
      <c r="L17" s="84" t="s">
        <v>269</v>
      </c>
      <c r="M17" s="38" t="s">
        <v>270</v>
      </c>
      <c r="N17" s="84">
        <v>285253</v>
      </c>
      <c r="O17" s="84" t="s">
        <v>289</v>
      </c>
      <c r="P17" s="84">
        <v>375273</v>
      </c>
      <c r="Q17" s="38" t="s">
        <v>290</v>
      </c>
      <c r="R17" s="38" t="s">
        <v>263</v>
      </c>
      <c r="S17" s="84" t="s">
        <v>322</v>
      </c>
      <c r="T17" s="84" t="s">
        <v>322</v>
      </c>
      <c r="U17" s="84" t="s">
        <v>274</v>
      </c>
      <c r="V17" s="84" t="s">
        <v>255</v>
      </c>
      <c r="W17" s="84">
        <v>0</v>
      </c>
      <c r="X17" s="38" t="s">
        <v>256</v>
      </c>
      <c r="Y17" s="84">
        <v>358397166</v>
      </c>
      <c r="Z17" s="38" t="s">
        <v>323</v>
      </c>
      <c r="AA17" s="108" t="s">
        <v>428</v>
      </c>
      <c r="AB17" s="84">
        <v>50000</v>
      </c>
      <c r="AC17" s="108" t="s">
        <v>402</v>
      </c>
      <c r="AD17" s="84">
        <v>24</v>
      </c>
      <c r="AE17" s="84" t="s">
        <v>438</v>
      </c>
      <c r="AF17" s="84" t="s">
        <v>439</v>
      </c>
      <c r="AG17" s="108" t="s">
        <v>404</v>
      </c>
      <c r="AH17" s="84" t="s">
        <v>378</v>
      </c>
      <c r="AI17" s="108" t="s">
        <v>440</v>
      </c>
      <c r="AJ17" s="84">
        <v>2660</v>
      </c>
      <c r="AK17" s="84">
        <v>2660</v>
      </c>
      <c r="AL17" s="108" t="s">
        <v>441</v>
      </c>
      <c r="AM17" s="84">
        <v>27670.05</v>
      </c>
      <c r="AN17" s="112">
        <v>11729.95</v>
      </c>
      <c r="AO17" s="112">
        <v>39400</v>
      </c>
      <c r="AP17" s="112">
        <v>22329.95</v>
      </c>
      <c r="AQ17" s="112">
        <v>2350.0500000000002</v>
      </c>
      <c r="AR17" s="112">
        <v>24680</v>
      </c>
      <c r="AS17" s="112">
        <v>4928.1099999999997</v>
      </c>
      <c r="AT17" s="112">
        <v>891.89</v>
      </c>
      <c r="AU17" s="112">
        <v>5820</v>
      </c>
      <c r="AV17" s="84">
        <v>17</v>
      </c>
      <c r="AW17" s="84">
        <v>73</v>
      </c>
      <c r="AX17" s="84" t="s">
        <v>393</v>
      </c>
      <c r="AY17" s="108"/>
      <c r="AZ17" s="84"/>
      <c r="BA17" s="84"/>
      <c r="BB17" s="84" t="s">
        <v>485</v>
      </c>
      <c r="BC17" s="84"/>
      <c r="BD17" s="108"/>
      <c r="BE17" s="84">
        <v>0</v>
      </c>
      <c r="BF17" s="38" t="s">
        <v>322</v>
      </c>
      <c r="BG17" s="84" t="s">
        <v>498</v>
      </c>
      <c r="BH17" s="114" t="s">
        <v>511</v>
      </c>
      <c r="BI17" s="38" t="s">
        <v>110</v>
      </c>
      <c r="BJ17" s="85">
        <v>46098</v>
      </c>
      <c r="BK17" s="84"/>
      <c r="BL17" s="38" t="s">
        <v>115</v>
      </c>
      <c r="BM17" s="115" t="s">
        <v>130</v>
      </c>
      <c r="BN17" s="116" t="s">
        <v>200</v>
      </c>
      <c r="BO17" s="84" t="s">
        <v>244</v>
      </c>
      <c r="BP17" s="84"/>
      <c r="BQ17" s="117"/>
      <c r="BR17" s="118" t="s">
        <v>547</v>
      </c>
    </row>
    <row r="18" spans="1:70" s="113" customFormat="1" ht="15" hidden="1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248</v>
      </c>
      <c r="I18" s="84">
        <v>157531</v>
      </c>
      <c r="J18" s="38" t="s">
        <v>258</v>
      </c>
      <c r="K18" s="84">
        <v>157531</v>
      </c>
      <c r="L18" s="84" t="s">
        <v>259</v>
      </c>
      <c r="M18" s="38" t="s">
        <v>260</v>
      </c>
      <c r="N18" s="84">
        <v>278126</v>
      </c>
      <c r="O18" s="84" t="s">
        <v>261</v>
      </c>
      <c r="P18" s="84">
        <v>365323</v>
      </c>
      <c r="Q18" s="38" t="s">
        <v>324</v>
      </c>
      <c r="R18" s="38" t="s">
        <v>263</v>
      </c>
      <c r="S18" s="84" t="s">
        <v>325</v>
      </c>
      <c r="T18" s="84" t="s">
        <v>325</v>
      </c>
      <c r="U18" s="84" t="s">
        <v>265</v>
      </c>
      <c r="V18" s="84" t="s">
        <v>255</v>
      </c>
      <c r="W18" s="84">
        <v>0</v>
      </c>
      <c r="X18" s="38" t="s">
        <v>256</v>
      </c>
      <c r="Y18" s="84">
        <v>358430867</v>
      </c>
      <c r="Z18" s="38" t="s">
        <v>326</v>
      </c>
      <c r="AA18" s="108" t="s">
        <v>428</v>
      </c>
      <c r="AB18" s="84">
        <v>50000</v>
      </c>
      <c r="AC18" s="108" t="s">
        <v>374</v>
      </c>
      <c r="AD18" s="84">
        <v>24</v>
      </c>
      <c r="AE18" s="84" t="s">
        <v>423</v>
      </c>
      <c r="AF18" s="84" t="s">
        <v>442</v>
      </c>
      <c r="AG18" s="108" t="s">
        <v>443</v>
      </c>
      <c r="AH18" s="84" t="s">
        <v>378</v>
      </c>
      <c r="AI18" s="108" t="s">
        <v>432</v>
      </c>
      <c r="AJ18" s="84">
        <v>2640</v>
      </c>
      <c r="AK18" s="84">
        <v>2640</v>
      </c>
      <c r="AL18" s="108" t="s">
        <v>444</v>
      </c>
      <c r="AM18" s="84">
        <v>24022.54</v>
      </c>
      <c r="AN18" s="112">
        <v>10297.459999999999</v>
      </c>
      <c r="AO18" s="112">
        <v>34320</v>
      </c>
      <c r="AP18" s="112">
        <v>25977.46</v>
      </c>
      <c r="AQ18" s="112">
        <v>3136.54</v>
      </c>
      <c r="AR18" s="112">
        <v>29114</v>
      </c>
      <c r="AS18" s="112">
        <v>8806.4</v>
      </c>
      <c r="AT18" s="112">
        <v>1753.6</v>
      </c>
      <c r="AU18" s="112">
        <v>10560</v>
      </c>
      <c r="AV18" s="84">
        <v>17</v>
      </c>
      <c r="AW18" s="84">
        <v>102</v>
      </c>
      <c r="AX18" s="84" t="s">
        <v>445</v>
      </c>
      <c r="AY18" s="108"/>
      <c r="AZ18" s="84"/>
      <c r="BA18" s="84"/>
      <c r="BB18" s="84" t="s">
        <v>485</v>
      </c>
      <c r="BC18" s="84"/>
      <c r="BD18" s="108"/>
      <c r="BE18" s="84">
        <v>0</v>
      </c>
      <c r="BF18" s="38" t="s">
        <v>325</v>
      </c>
      <c r="BG18" s="84" t="s">
        <v>499</v>
      </c>
      <c r="BH18" s="114" t="s">
        <v>511</v>
      </c>
      <c r="BI18" s="38" t="s">
        <v>110</v>
      </c>
      <c r="BJ18" s="85">
        <v>46098</v>
      </c>
      <c r="BK18" s="84"/>
      <c r="BL18" s="38" t="s">
        <v>114</v>
      </c>
      <c r="BM18" s="115" t="s">
        <v>119</v>
      </c>
      <c r="BN18" s="116" t="s">
        <v>200</v>
      </c>
      <c r="BO18" s="84" t="s">
        <v>244</v>
      </c>
      <c r="BP18" s="84"/>
      <c r="BQ18" s="117"/>
      <c r="BR18" s="118" t="s">
        <v>548</v>
      </c>
    </row>
    <row r="19" spans="1:70" s="113" customFormat="1" ht="15" hidden="1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248</v>
      </c>
      <c r="I19" s="84">
        <v>178184</v>
      </c>
      <c r="J19" s="38" t="s">
        <v>307</v>
      </c>
      <c r="K19" s="84">
        <v>178184</v>
      </c>
      <c r="L19" s="84" t="s">
        <v>259</v>
      </c>
      <c r="M19" s="38" t="s">
        <v>260</v>
      </c>
      <c r="N19" s="84">
        <v>285679</v>
      </c>
      <c r="O19" s="84" t="s">
        <v>308</v>
      </c>
      <c r="P19" s="84">
        <v>375854</v>
      </c>
      <c r="Q19" s="38" t="s">
        <v>327</v>
      </c>
      <c r="R19" s="38" t="s">
        <v>263</v>
      </c>
      <c r="S19" s="84" t="s">
        <v>328</v>
      </c>
      <c r="T19" s="84" t="s">
        <v>328</v>
      </c>
      <c r="U19" s="84" t="s">
        <v>274</v>
      </c>
      <c r="V19" s="84" t="s">
        <v>255</v>
      </c>
      <c r="W19" s="84">
        <v>0</v>
      </c>
      <c r="X19" s="38" t="s">
        <v>256</v>
      </c>
      <c r="Y19" s="84">
        <v>358436525</v>
      </c>
      <c r="Z19" s="38" t="s">
        <v>329</v>
      </c>
      <c r="AA19" s="108" t="s">
        <v>428</v>
      </c>
      <c r="AB19" s="84">
        <v>55000</v>
      </c>
      <c r="AC19" s="108" t="s">
        <v>422</v>
      </c>
      <c r="AD19" s="84">
        <v>24</v>
      </c>
      <c r="AE19" s="84" t="s">
        <v>423</v>
      </c>
      <c r="AF19" s="84" t="s">
        <v>424</v>
      </c>
      <c r="AG19" s="108" t="s">
        <v>425</v>
      </c>
      <c r="AH19" s="84" t="s">
        <v>386</v>
      </c>
      <c r="AI19" s="108" t="s">
        <v>446</v>
      </c>
      <c r="AJ19" s="84">
        <v>2930</v>
      </c>
      <c r="AK19" s="84">
        <v>2930</v>
      </c>
      <c r="AL19" s="108" t="s">
        <v>447</v>
      </c>
      <c r="AM19" s="84">
        <v>23984.71</v>
      </c>
      <c r="AN19" s="112">
        <v>11175.29</v>
      </c>
      <c r="AO19" s="112">
        <v>35160</v>
      </c>
      <c r="AP19" s="112">
        <v>31015.29</v>
      </c>
      <c r="AQ19" s="112">
        <v>4272.71</v>
      </c>
      <c r="AR19" s="112">
        <v>35288</v>
      </c>
      <c r="AS19" s="112">
        <v>12029.12</v>
      </c>
      <c r="AT19" s="112">
        <v>2620.88</v>
      </c>
      <c r="AU19" s="112">
        <v>14650</v>
      </c>
      <c r="AV19" s="84">
        <v>17</v>
      </c>
      <c r="AW19" s="84">
        <v>133</v>
      </c>
      <c r="AX19" s="84" t="s">
        <v>400</v>
      </c>
      <c r="AY19" s="108"/>
      <c r="AZ19" s="84"/>
      <c r="BA19" s="84"/>
      <c r="BB19" s="84" t="s">
        <v>485</v>
      </c>
      <c r="BC19" s="84"/>
      <c r="BD19" s="108"/>
      <c r="BE19" s="84">
        <v>0</v>
      </c>
      <c r="BF19" s="38" t="s">
        <v>328</v>
      </c>
      <c r="BG19" s="84" t="s">
        <v>500</v>
      </c>
      <c r="BH19" s="114" t="s">
        <v>511</v>
      </c>
      <c r="BI19" s="38" t="s">
        <v>110</v>
      </c>
      <c r="BJ19" s="85">
        <v>46099</v>
      </c>
      <c r="BK19" s="84"/>
      <c r="BL19" s="38" t="s">
        <v>114</v>
      </c>
      <c r="BM19" s="115" t="s">
        <v>119</v>
      </c>
      <c r="BN19" s="116" t="s">
        <v>199</v>
      </c>
      <c r="BO19" s="84" t="s">
        <v>244</v>
      </c>
      <c r="BP19" s="84"/>
      <c r="BQ19" s="117"/>
      <c r="BR19" s="118" t="s">
        <v>546</v>
      </c>
    </row>
    <row r="20" spans="1:70" s="113" customFormat="1" ht="15" hidden="1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248</v>
      </c>
      <c r="I20" s="84">
        <v>178184</v>
      </c>
      <c r="J20" s="38" t="s">
        <v>307</v>
      </c>
      <c r="K20" s="84">
        <v>178184</v>
      </c>
      <c r="L20" s="84" t="s">
        <v>259</v>
      </c>
      <c r="M20" s="38" t="s">
        <v>260</v>
      </c>
      <c r="N20" s="84">
        <v>285679</v>
      </c>
      <c r="O20" s="84" t="s">
        <v>308</v>
      </c>
      <c r="P20" s="84">
        <v>443272</v>
      </c>
      <c r="Q20" s="38" t="s">
        <v>330</v>
      </c>
      <c r="R20" s="38" t="s">
        <v>263</v>
      </c>
      <c r="S20" s="84" t="s">
        <v>331</v>
      </c>
      <c r="T20" s="84" t="s">
        <v>331</v>
      </c>
      <c r="U20" s="84" t="s">
        <v>274</v>
      </c>
      <c r="V20" s="84" t="s">
        <v>255</v>
      </c>
      <c r="W20" s="84">
        <v>0</v>
      </c>
      <c r="X20" s="38" t="s">
        <v>256</v>
      </c>
      <c r="Y20" s="84">
        <v>358436594</v>
      </c>
      <c r="Z20" s="38" t="s">
        <v>332</v>
      </c>
      <c r="AA20" s="108" t="s">
        <v>428</v>
      </c>
      <c r="AB20" s="84">
        <v>50000</v>
      </c>
      <c r="AC20" s="108" t="s">
        <v>422</v>
      </c>
      <c r="AD20" s="84">
        <v>24</v>
      </c>
      <c r="AE20" s="84" t="s">
        <v>429</v>
      </c>
      <c r="AF20" s="84" t="s">
        <v>448</v>
      </c>
      <c r="AG20" s="108" t="s">
        <v>449</v>
      </c>
      <c r="AH20" s="84" t="s">
        <v>369</v>
      </c>
      <c r="AI20" s="108" t="s">
        <v>446</v>
      </c>
      <c r="AJ20" s="84">
        <v>2660</v>
      </c>
      <c r="AK20" s="84">
        <v>2660</v>
      </c>
      <c r="AL20" s="108" t="s">
        <v>450</v>
      </c>
      <c r="AM20" s="84">
        <v>19811.73</v>
      </c>
      <c r="AN20" s="112">
        <v>9448.27</v>
      </c>
      <c r="AO20" s="112">
        <v>29260</v>
      </c>
      <c r="AP20" s="112">
        <v>30188.27</v>
      </c>
      <c r="AQ20" s="112">
        <v>4619.7299999999996</v>
      </c>
      <c r="AR20" s="112">
        <v>34808</v>
      </c>
      <c r="AS20" s="112">
        <v>12855.12</v>
      </c>
      <c r="AT20" s="112">
        <v>3104.88</v>
      </c>
      <c r="AU20" s="112">
        <v>15960</v>
      </c>
      <c r="AV20" s="84">
        <v>17</v>
      </c>
      <c r="AW20" s="84">
        <v>161</v>
      </c>
      <c r="AX20" s="84" t="s">
        <v>451</v>
      </c>
      <c r="AY20" s="108"/>
      <c r="AZ20" s="84"/>
      <c r="BA20" s="84"/>
      <c r="BB20" s="84" t="s">
        <v>485</v>
      </c>
      <c r="BC20" s="84"/>
      <c r="BD20" s="108"/>
      <c r="BE20" s="84">
        <v>0</v>
      </c>
      <c r="BF20" s="38" t="s">
        <v>331</v>
      </c>
      <c r="BG20" s="84" t="s">
        <v>501</v>
      </c>
      <c r="BH20" s="114" t="s">
        <v>511</v>
      </c>
      <c r="BI20" s="38" t="s">
        <v>110</v>
      </c>
      <c r="BJ20" s="85">
        <v>46099</v>
      </c>
      <c r="BK20" s="84"/>
      <c r="BL20" s="38" t="s">
        <v>118</v>
      </c>
      <c r="BM20" s="115" t="s">
        <v>130</v>
      </c>
      <c r="BN20" s="116" t="s">
        <v>200</v>
      </c>
      <c r="BO20" s="84" t="s">
        <v>244</v>
      </c>
      <c r="BP20" s="84"/>
      <c r="BQ20" s="117"/>
      <c r="BR20" s="118" t="s">
        <v>549</v>
      </c>
    </row>
    <row r="21" spans="1:70" s="113" customFormat="1" ht="15" hidden="1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248</v>
      </c>
      <c r="I21" s="84">
        <v>178184</v>
      </c>
      <c r="J21" s="38" t="s">
        <v>307</v>
      </c>
      <c r="K21" s="84">
        <v>178184</v>
      </c>
      <c r="L21" s="84" t="s">
        <v>259</v>
      </c>
      <c r="M21" s="38" t="s">
        <v>260</v>
      </c>
      <c r="N21" s="84">
        <v>285679</v>
      </c>
      <c r="O21" s="84" t="s">
        <v>308</v>
      </c>
      <c r="P21" s="84">
        <v>443272</v>
      </c>
      <c r="Q21" s="38" t="s">
        <v>330</v>
      </c>
      <c r="R21" s="38" t="s">
        <v>263</v>
      </c>
      <c r="S21" s="84" t="s">
        <v>333</v>
      </c>
      <c r="T21" s="84" t="s">
        <v>333</v>
      </c>
      <c r="U21" s="84" t="s">
        <v>274</v>
      </c>
      <c r="V21" s="84" t="s">
        <v>255</v>
      </c>
      <c r="W21" s="84">
        <v>0</v>
      </c>
      <c r="X21" s="38" t="s">
        <v>256</v>
      </c>
      <c r="Y21" s="84">
        <v>358437085</v>
      </c>
      <c r="Z21" s="38" t="s">
        <v>326</v>
      </c>
      <c r="AA21" s="108" t="s">
        <v>428</v>
      </c>
      <c r="AB21" s="84">
        <v>50000</v>
      </c>
      <c r="AC21" s="108" t="s">
        <v>422</v>
      </c>
      <c r="AD21" s="84">
        <v>24</v>
      </c>
      <c r="AE21" s="84" t="s">
        <v>429</v>
      </c>
      <c r="AF21" s="84" t="s">
        <v>448</v>
      </c>
      <c r="AG21" s="108" t="s">
        <v>449</v>
      </c>
      <c r="AH21" s="84" t="s">
        <v>369</v>
      </c>
      <c r="AI21" s="108" t="s">
        <v>446</v>
      </c>
      <c r="AJ21" s="84">
        <v>2660</v>
      </c>
      <c r="AK21" s="84">
        <v>2660</v>
      </c>
      <c r="AL21" s="108" t="s">
        <v>452</v>
      </c>
      <c r="AM21" s="84">
        <v>26043.08</v>
      </c>
      <c r="AN21" s="112">
        <v>11196.92</v>
      </c>
      <c r="AO21" s="112">
        <v>37240</v>
      </c>
      <c r="AP21" s="112">
        <v>23956.92</v>
      </c>
      <c r="AQ21" s="112">
        <v>2871.08</v>
      </c>
      <c r="AR21" s="112">
        <v>26828</v>
      </c>
      <c r="AS21" s="112">
        <v>6623.77</v>
      </c>
      <c r="AT21" s="112">
        <v>1356.23</v>
      </c>
      <c r="AU21" s="112">
        <v>7980</v>
      </c>
      <c r="AV21" s="84">
        <v>17</v>
      </c>
      <c r="AW21" s="84">
        <v>70</v>
      </c>
      <c r="AX21" s="84" t="s">
        <v>393</v>
      </c>
      <c r="AY21" s="108"/>
      <c r="AZ21" s="84"/>
      <c r="BA21" s="84"/>
      <c r="BB21" s="84" t="s">
        <v>485</v>
      </c>
      <c r="BC21" s="84"/>
      <c r="BD21" s="108"/>
      <c r="BE21" s="84">
        <v>0</v>
      </c>
      <c r="BF21" s="38" t="s">
        <v>333</v>
      </c>
      <c r="BG21" s="84" t="s">
        <v>502</v>
      </c>
      <c r="BH21" s="114" t="s">
        <v>511</v>
      </c>
      <c r="BI21" s="38" t="s">
        <v>110</v>
      </c>
      <c r="BJ21" s="85">
        <v>46099</v>
      </c>
      <c r="BK21" s="84"/>
      <c r="BL21" s="38" t="s">
        <v>114</v>
      </c>
      <c r="BM21" s="115" t="s">
        <v>119</v>
      </c>
      <c r="BN21" s="116" t="s">
        <v>199</v>
      </c>
      <c r="BO21" s="84" t="s">
        <v>243</v>
      </c>
      <c r="BP21" s="84"/>
      <c r="BQ21" s="117"/>
      <c r="BR21" s="118" t="s">
        <v>546</v>
      </c>
    </row>
    <row r="22" spans="1:70" s="113" customFormat="1" ht="15" hidden="1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248</v>
      </c>
      <c r="I22" s="84">
        <v>161881</v>
      </c>
      <c r="J22" s="38" t="s">
        <v>334</v>
      </c>
      <c r="K22" s="84">
        <v>161881</v>
      </c>
      <c r="L22" s="84" t="s">
        <v>269</v>
      </c>
      <c r="M22" s="38" t="s">
        <v>270</v>
      </c>
      <c r="N22" s="84">
        <v>276251</v>
      </c>
      <c r="O22" s="84" t="s">
        <v>335</v>
      </c>
      <c r="P22" s="84">
        <v>362751</v>
      </c>
      <c r="Q22" s="38" t="s">
        <v>336</v>
      </c>
      <c r="R22" s="38" t="s">
        <v>263</v>
      </c>
      <c r="S22" s="84" t="s">
        <v>337</v>
      </c>
      <c r="T22" s="84" t="s">
        <v>337</v>
      </c>
      <c r="U22" s="84" t="s">
        <v>305</v>
      </c>
      <c r="V22" s="84" t="s">
        <v>255</v>
      </c>
      <c r="W22" s="84">
        <v>0</v>
      </c>
      <c r="X22" s="38" t="s">
        <v>256</v>
      </c>
      <c r="Y22" s="84">
        <v>358470963</v>
      </c>
      <c r="Z22" s="38" t="s">
        <v>338</v>
      </c>
      <c r="AA22" s="108" t="s">
        <v>428</v>
      </c>
      <c r="AB22" s="84">
        <v>55000</v>
      </c>
      <c r="AC22" s="108" t="s">
        <v>374</v>
      </c>
      <c r="AD22" s="84">
        <v>24</v>
      </c>
      <c r="AE22" s="84" t="s">
        <v>423</v>
      </c>
      <c r="AF22" s="84" t="s">
        <v>453</v>
      </c>
      <c r="AG22" s="108" t="s">
        <v>454</v>
      </c>
      <c r="AH22" s="84" t="s">
        <v>378</v>
      </c>
      <c r="AI22" s="108" t="s">
        <v>432</v>
      </c>
      <c r="AJ22" s="84">
        <v>2900</v>
      </c>
      <c r="AK22" s="84">
        <v>2900</v>
      </c>
      <c r="AL22" s="108" t="s">
        <v>455</v>
      </c>
      <c r="AM22" s="84">
        <v>24168.23</v>
      </c>
      <c r="AN22" s="112">
        <v>10631.77</v>
      </c>
      <c r="AO22" s="112">
        <v>34800</v>
      </c>
      <c r="AP22" s="112">
        <v>30831.77</v>
      </c>
      <c r="AQ22" s="112">
        <v>4170.2299999999996</v>
      </c>
      <c r="AR22" s="112">
        <v>35002</v>
      </c>
      <c r="AS22" s="112">
        <v>11863.71</v>
      </c>
      <c r="AT22" s="112">
        <v>2636.29</v>
      </c>
      <c r="AU22" s="112">
        <v>14500</v>
      </c>
      <c r="AV22" s="84">
        <v>17</v>
      </c>
      <c r="AW22" s="84">
        <v>130</v>
      </c>
      <c r="AX22" s="84" t="s">
        <v>400</v>
      </c>
      <c r="AY22" s="108"/>
      <c r="AZ22" s="84"/>
      <c r="BA22" s="84"/>
      <c r="BB22" s="84" t="s">
        <v>485</v>
      </c>
      <c r="BC22" s="84"/>
      <c r="BD22" s="108"/>
      <c r="BE22" s="84">
        <v>0</v>
      </c>
      <c r="BF22" s="38" t="s">
        <v>337</v>
      </c>
      <c r="BG22" s="84" t="s">
        <v>503</v>
      </c>
      <c r="BH22" s="114" t="s">
        <v>511</v>
      </c>
      <c r="BI22" s="38" t="s">
        <v>110</v>
      </c>
      <c r="BJ22" s="85">
        <v>46098</v>
      </c>
      <c r="BK22" s="84"/>
      <c r="BL22" s="38" t="s">
        <v>118</v>
      </c>
      <c r="BM22" s="115" t="s">
        <v>130</v>
      </c>
      <c r="BN22" s="116" t="s">
        <v>200</v>
      </c>
      <c r="BO22" s="84" t="s">
        <v>244</v>
      </c>
      <c r="BP22" s="84"/>
      <c r="BQ22" s="117"/>
      <c r="BR22" s="118" t="s">
        <v>541</v>
      </c>
    </row>
    <row r="23" spans="1:70" s="113" customFormat="1" ht="15" hidden="1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248</v>
      </c>
      <c r="I23" s="84">
        <v>162938</v>
      </c>
      <c r="J23" s="38" t="s">
        <v>317</v>
      </c>
      <c r="K23" s="84">
        <v>162938</v>
      </c>
      <c r="L23" s="84" t="s">
        <v>259</v>
      </c>
      <c r="M23" s="38" t="s">
        <v>260</v>
      </c>
      <c r="N23" s="84">
        <v>278811</v>
      </c>
      <c r="O23" s="84" t="s">
        <v>318</v>
      </c>
      <c r="P23" s="84">
        <v>663492</v>
      </c>
      <c r="Q23" s="38" t="s">
        <v>339</v>
      </c>
      <c r="R23" s="38" t="s">
        <v>263</v>
      </c>
      <c r="S23" s="84" t="s">
        <v>340</v>
      </c>
      <c r="T23" s="84" t="s">
        <v>340</v>
      </c>
      <c r="U23" s="84" t="s">
        <v>274</v>
      </c>
      <c r="V23" s="84" t="s">
        <v>255</v>
      </c>
      <c r="W23" s="84">
        <v>0</v>
      </c>
      <c r="X23" s="38" t="s">
        <v>256</v>
      </c>
      <c r="Y23" s="84">
        <v>358475128</v>
      </c>
      <c r="Z23" s="38" t="s">
        <v>341</v>
      </c>
      <c r="AA23" s="108" t="s">
        <v>428</v>
      </c>
      <c r="AB23" s="84">
        <v>50000</v>
      </c>
      <c r="AC23" s="108" t="s">
        <v>382</v>
      </c>
      <c r="AD23" s="84">
        <v>24</v>
      </c>
      <c r="AE23" s="84" t="s">
        <v>429</v>
      </c>
      <c r="AF23" s="84" t="s">
        <v>456</v>
      </c>
      <c r="AG23" s="108" t="s">
        <v>457</v>
      </c>
      <c r="AH23" s="84" t="s">
        <v>369</v>
      </c>
      <c r="AI23" s="108" t="s">
        <v>436</v>
      </c>
      <c r="AJ23" s="84">
        <v>2660</v>
      </c>
      <c r="AK23" s="84">
        <v>2660</v>
      </c>
      <c r="AL23" s="108" t="s">
        <v>458</v>
      </c>
      <c r="AM23" s="84">
        <v>19796.8</v>
      </c>
      <c r="AN23" s="112">
        <v>9463.2000000000007</v>
      </c>
      <c r="AO23" s="112">
        <v>29260</v>
      </c>
      <c r="AP23" s="112">
        <v>30203.200000000001</v>
      </c>
      <c r="AQ23" s="112">
        <v>4611.8</v>
      </c>
      <c r="AR23" s="112">
        <v>34815</v>
      </c>
      <c r="AS23" s="112">
        <v>12853.17</v>
      </c>
      <c r="AT23" s="112">
        <v>3106.83</v>
      </c>
      <c r="AU23" s="112">
        <v>15960</v>
      </c>
      <c r="AV23" s="84">
        <v>17</v>
      </c>
      <c r="AW23" s="84">
        <v>160</v>
      </c>
      <c r="AX23" s="84" t="s">
        <v>451</v>
      </c>
      <c r="AY23" s="108"/>
      <c r="AZ23" s="84"/>
      <c r="BA23" s="84"/>
      <c r="BB23" s="84" t="s">
        <v>485</v>
      </c>
      <c r="BC23" s="84"/>
      <c r="BD23" s="108"/>
      <c r="BE23" s="84">
        <v>0</v>
      </c>
      <c r="BF23" s="38" t="s">
        <v>340</v>
      </c>
      <c r="BG23" s="84" t="s">
        <v>504</v>
      </c>
      <c r="BH23" s="114" t="s">
        <v>511</v>
      </c>
      <c r="BI23" s="38" t="s">
        <v>110</v>
      </c>
      <c r="BJ23" s="85">
        <v>46098</v>
      </c>
      <c r="BK23" s="84"/>
      <c r="BL23" s="38" t="s">
        <v>114</v>
      </c>
      <c r="BM23" s="115" t="s">
        <v>119</v>
      </c>
      <c r="BN23" s="116" t="s">
        <v>200</v>
      </c>
      <c r="BO23" s="84" t="s">
        <v>244</v>
      </c>
      <c r="BP23" s="84"/>
      <c r="BQ23" s="117"/>
      <c r="BR23" s="118" t="s">
        <v>546</v>
      </c>
    </row>
    <row r="24" spans="1:70" s="113" customFormat="1" ht="15" hidden="1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248</v>
      </c>
      <c r="I24" s="84">
        <v>162938</v>
      </c>
      <c r="J24" s="38" t="s">
        <v>317</v>
      </c>
      <c r="K24" s="84">
        <v>162938</v>
      </c>
      <c r="L24" s="84" t="s">
        <v>259</v>
      </c>
      <c r="M24" s="38" t="s">
        <v>260</v>
      </c>
      <c r="N24" s="84">
        <v>278811</v>
      </c>
      <c r="O24" s="84" t="s">
        <v>318</v>
      </c>
      <c r="P24" s="84">
        <v>366292</v>
      </c>
      <c r="Q24" s="38" t="s">
        <v>319</v>
      </c>
      <c r="R24" s="38" t="s">
        <v>263</v>
      </c>
      <c r="S24" s="84" t="s">
        <v>342</v>
      </c>
      <c r="T24" s="84" t="s">
        <v>342</v>
      </c>
      <c r="U24" s="84" t="s">
        <v>274</v>
      </c>
      <c r="V24" s="84" t="s">
        <v>255</v>
      </c>
      <c r="W24" s="84">
        <v>0</v>
      </c>
      <c r="X24" s="38" t="s">
        <v>256</v>
      </c>
      <c r="Y24" s="84">
        <v>358605209</v>
      </c>
      <c r="Z24" s="38" t="s">
        <v>343</v>
      </c>
      <c r="AA24" s="108" t="s">
        <v>459</v>
      </c>
      <c r="AB24" s="84">
        <v>50000</v>
      </c>
      <c r="AC24" s="108" t="s">
        <v>382</v>
      </c>
      <c r="AD24" s="84">
        <v>24</v>
      </c>
      <c r="AE24" s="84" t="s">
        <v>429</v>
      </c>
      <c r="AF24" s="84" t="s">
        <v>456</v>
      </c>
      <c r="AG24" s="108" t="s">
        <v>457</v>
      </c>
      <c r="AH24" s="84" t="s">
        <v>369</v>
      </c>
      <c r="AI24" s="108" t="s">
        <v>436</v>
      </c>
      <c r="AJ24" s="84">
        <v>2660</v>
      </c>
      <c r="AK24" s="84">
        <v>2660</v>
      </c>
      <c r="AL24" s="108" t="s">
        <v>460</v>
      </c>
      <c r="AM24" s="84">
        <v>19879.759999999998</v>
      </c>
      <c r="AN24" s="112">
        <v>9380.24</v>
      </c>
      <c r="AO24" s="112">
        <v>29260</v>
      </c>
      <c r="AP24" s="112">
        <v>30120.240000000002</v>
      </c>
      <c r="AQ24" s="112">
        <v>4585.76</v>
      </c>
      <c r="AR24" s="112">
        <v>34706</v>
      </c>
      <c r="AS24" s="112">
        <v>12863.95</v>
      </c>
      <c r="AT24" s="112">
        <v>3096.05</v>
      </c>
      <c r="AU24" s="112">
        <v>15960</v>
      </c>
      <c r="AV24" s="84">
        <v>17</v>
      </c>
      <c r="AW24" s="84">
        <v>160</v>
      </c>
      <c r="AX24" s="84" t="s">
        <v>451</v>
      </c>
      <c r="AY24" s="108"/>
      <c r="AZ24" s="84"/>
      <c r="BA24" s="84"/>
      <c r="BB24" s="84" t="s">
        <v>485</v>
      </c>
      <c r="BC24" s="84"/>
      <c r="BD24" s="108"/>
      <c r="BE24" s="84">
        <v>0</v>
      </c>
      <c r="BF24" s="38" t="s">
        <v>342</v>
      </c>
      <c r="BG24" s="84" t="s">
        <v>505</v>
      </c>
      <c r="BH24" s="114" t="s">
        <v>511</v>
      </c>
      <c r="BI24" s="38" t="s">
        <v>110</v>
      </c>
      <c r="BJ24" s="85">
        <v>46098</v>
      </c>
      <c r="BK24" s="84"/>
      <c r="BL24" s="38" t="s">
        <v>114</v>
      </c>
      <c r="BM24" s="115" t="s">
        <v>119</v>
      </c>
      <c r="BN24" s="116" t="s">
        <v>200</v>
      </c>
      <c r="BO24" s="84" t="s">
        <v>244</v>
      </c>
      <c r="BP24" s="84"/>
      <c r="BQ24" s="117"/>
      <c r="BR24" s="118" t="s">
        <v>550</v>
      </c>
    </row>
    <row r="25" spans="1:70" s="113" customFormat="1" ht="15" hidden="1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248</v>
      </c>
      <c r="I25" s="84">
        <v>165003</v>
      </c>
      <c r="J25" s="38" t="s">
        <v>344</v>
      </c>
      <c r="K25" s="84">
        <v>165003</v>
      </c>
      <c r="L25" s="84" t="s">
        <v>269</v>
      </c>
      <c r="M25" s="38" t="s">
        <v>270</v>
      </c>
      <c r="N25" s="84">
        <v>284058</v>
      </c>
      <c r="O25" s="84" t="s">
        <v>345</v>
      </c>
      <c r="P25" s="84">
        <v>373537</v>
      </c>
      <c r="Q25" s="38" t="s">
        <v>346</v>
      </c>
      <c r="R25" s="38" t="s">
        <v>263</v>
      </c>
      <c r="S25" s="84" t="s">
        <v>347</v>
      </c>
      <c r="T25" s="84" t="s">
        <v>347</v>
      </c>
      <c r="U25" s="84" t="s">
        <v>274</v>
      </c>
      <c r="V25" s="84" t="s">
        <v>255</v>
      </c>
      <c r="W25" s="84">
        <v>0</v>
      </c>
      <c r="X25" s="38" t="s">
        <v>256</v>
      </c>
      <c r="Y25" s="84">
        <v>358660440</v>
      </c>
      <c r="Z25" s="38" t="s">
        <v>348</v>
      </c>
      <c r="AA25" s="108" t="s">
        <v>459</v>
      </c>
      <c r="AB25" s="84">
        <v>55000</v>
      </c>
      <c r="AC25" s="108" t="s">
        <v>382</v>
      </c>
      <c r="AD25" s="84">
        <v>24</v>
      </c>
      <c r="AE25" s="84" t="s">
        <v>461</v>
      </c>
      <c r="AF25" s="84" t="s">
        <v>462</v>
      </c>
      <c r="AG25" s="108" t="s">
        <v>463</v>
      </c>
      <c r="AH25" s="84" t="s">
        <v>386</v>
      </c>
      <c r="AI25" s="108" t="s">
        <v>436</v>
      </c>
      <c r="AJ25" s="84">
        <v>2910</v>
      </c>
      <c r="AK25" s="84">
        <v>2910</v>
      </c>
      <c r="AL25" s="108" t="s">
        <v>464</v>
      </c>
      <c r="AM25" s="84">
        <v>28758.02</v>
      </c>
      <c r="AN25" s="112">
        <v>11981.98</v>
      </c>
      <c r="AO25" s="112">
        <v>40740</v>
      </c>
      <c r="AP25" s="112">
        <v>26241.98</v>
      </c>
      <c r="AQ25" s="112">
        <v>3063.02</v>
      </c>
      <c r="AR25" s="112">
        <v>29305</v>
      </c>
      <c r="AS25" s="112">
        <v>7274.85</v>
      </c>
      <c r="AT25" s="112">
        <v>1455.15</v>
      </c>
      <c r="AU25" s="112">
        <v>8730</v>
      </c>
      <c r="AV25" s="84">
        <v>17</v>
      </c>
      <c r="AW25" s="84">
        <v>69</v>
      </c>
      <c r="AX25" s="84" t="s">
        <v>393</v>
      </c>
      <c r="AY25" s="108"/>
      <c r="AZ25" s="84"/>
      <c r="BA25" s="84"/>
      <c r="BB25" s="84" t="s">
        <v>485</v>
      </c>
      <c r="BC25" s="84"/>
      <c r="BD25" s="108"/>
      <c r="BE25" s="84">
        <v>0</v>
      </c>
      <c r="BF25" s="38" t="s">
        <v>347</v>
      </c>
      <c r="BG25" s="84" t="s">
        <v>506</v>
      </c>
      <c r="BH25" s="114" t="s">
        <v>511</v>
      </c>
      <c r="BI25" s="38" t="s">
        <v>110</v>
      </c>
      <c r="BJ25" s="85">
        <v>46098</v>
      </c>
      <c r="BK25" s="84"/>
      <c r="BL25" s="38" t="s">
        <v>115</v>
      </c>
      <c r="BM25" s="115" t="s">
        <v>120</v>
      </c>
      <c r="BN25" s="116" t="s">
        <v>199</v>
      </c>
      <c r="BO25" s="84" t="s">
        <v>243</v>
      </c>
      <c r="BP25" s="84"/>
      <c r="BQ25" s="117"/>
      <c r="BR25" s="118" t="s">
        <v>551</v>
      </c>
    </row>
    <row r="26" spans="1:70" s="113" customFormat="1" ht="15" hidden="1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248</v>
      </c>
      <c r="I26" s="84">
        <v>155826</v>
      </c>
      <c r="J26" s="38" t="s">
        <v>312</v>
      </c>
      <c r="K26" s="84">
        <v>155826</v>
      </c>
      <c r="L26" s="84" t="s">
        <v>259</v>
      </c>
      <c r="M26" s="38" t="s">
        <v>260</v>
      </c>
      <c r="N26" s="84">
        <v>278186</v>
      </c>
      <c r="O26" s="84" t="s">
        <v>313</v>
      </c>
      <c r="P26" s="84">
        <v>365402</v>
      </c>
      <c r="Q26" s="38" t="s">
        <v>349</v>
      </c>
      <c r="R26" s="38" t="s">
        <v>263</v>
      </c>
      <c r="S26" s="84" t="s">
        <v>350</v>
      </c>
      <c r="T26" s="84" t="s">
        <v>350</v>
      </c>
      <c r="U26" s="84" t="s">
        <v>274</v>
      </c>
      <c r="V26" s="84" t="s">
        <v>255</v>
      </c>
      <c r="W26" s="84">
        <v>0</v>
      </c>
      <c r="X26" s="38" t="s">
        <v>256</v>
      </c>
      <c r="Y26" s="84">
        <v>358873706</v>
      </c>
      <c r="Z26" s="38" t="s">
        <v>351</v>
      </c>
      <c r="AA26" s="108" t="s">
        <v>465</v>
      </c>
      <c r="AB26" s="84">
        <v>42000</v>
      </c>
      <c r="AC26" s="108" t="s">
        <v>374</v>
      </c>
      <c r="AD26" s="84">
        <v>24</v>
      </c>
      <c r="AE26" s="84" t="s">
        <v>466</v>
      </c>
      <c r="AF26" s="84" t="s">
        <v>467</v>
      </c>
      <c r="AG26" s="108" t="s">
        <v>443</v>
      </c>
      <c r="AH26" s="84" t="s">
        <v>378</v>
      </c>
      <c r="AI26" s="108" t="s">
        <v>468</v>
      </c>
      <c r="AJ26" s="84">
        <v>2220</v>
      </c>
      <c r="AK26" s="84">
        <v>2220</v>
      </c>
      <c r="AL26" s="108" t="s">
        <v>469</v>
      </c>
      <c r="AM26" s="84">
        <v>11426.28</v>
      </c>
      <c r="AN26" s="112">
        <v>6925.72</v>
      </c>
      <c r="AO26" s="112">
        <v>18352</v>
      </c>
      <c r="AP26" s="112">
        <v>30573.72</v>
      </c>
      <c r="AQ26" s="112">
        <v>4842.28</v>
      </c>
      <c r="AR26" s="112">
        <v>35416</v>
      </c>
      <c r="AS26" s="112">
        <v>12021.76</v>
      </c>
      <c r="AT26" s="112">
        <v>2926.24</v>
      </c>
      <c r="AU26" s="112">
        <v>14948</v>
      </c>
      <c r="AV26" s="84">
        <v>15</v>
      </c>
      <c r="AW26" s="84">
        <v>193</v>
      </c>
      <c r="AX26" s="84" t="s">
        <v>372</v>
      </c>
      <c r="AY26" s="108"/>
      <c r="AZ26" s="84"/>
      <c r="BA26" s="84"/>
      <c r="BB26" s="84" t="s">
        <v>485</v>
      </c>
      <c r="BC26" s="84"/>
      <c r="BD26" s="108"/>
      <c r="BE26" s="84">
        <v>0</v>
      </c>
      <c r="BF26" s="38" t="s">
        <v>350</v>
      </c>
      <c r="BG26" s="84" t="s">
        <v>507</v>
      </c>
      <c r="BH26" s="114" t="s">
        <v>511</v>
      </c>
      <c r="BI26" s="38" t="s">
        <v>110</v>
      </c>
      <c r="BJ26" s="85">
        <v>46098</v>
      </c>
      <c r="BK26" s="84"/>
      <c r="BL26" s="38" t="s">
        <v>114</v>
      </c>
      <c r="BM26" s="115" t="s">
        <v>119</v>
      </c>
      <c r="BN26" s="116" t="s">
        <v>199</v>
      </c>
      <c r="BO26" s="84" t="s">
        <v>243</v>
      </c>
      <c r="BP26" s="84"/>
      <c r="BQ26" s="117"/>
      <c r="BR26" s="118" t="s">
        <v>552</v>
      </c>
    </row>
    <row r="27" spans="1:70" s="113" customFormat="1" ht="15" hidden="1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248</v>
      </c>
      <c r="I27" s="84">
        <v>159804</v>
      </c>
      <c r="J27" s="38" t="s">
        <v>288</v>
      </c>
      <c r="K27" s="84">
        <v>159804</v>
      </c>
      <c r="L27" s="84" t="s">
        <v>269</v>
      </c>
      <c r="M27" s="38" t="s">
        <v>270</v>
      </c>
      <c r="N27" s="84">
        <v>324637</v>
      </c>
      <c r="O27" s="84" t="s">
        <v>352</v>
      </c>
      <c r="P27" s="84">
        <v>451540</v>
      </c>
      <c r="Q27" s="38" t="s">
        <v>353</v>
      </c>
      <c r="R27" s="38" t="s">
        <v>263</v>
      </c>
      <c r="S27" s="84" t="s">
        <v>354</v>
      </c>
      <c r="T27" s="84" t="s">
        <v>354</v>
      </c>
      <c r="U27" s="84" t="s">
        <v>286</v>
      </c>
      <c r="V27" s="84" t="s">
        <v>255</v>
      </c>
      <c r="W27" s="84">
        <v>0</v>
      </c>
      <c r="X27" s="38" t="s">
        <v>256</v>
      </c>
      <c r="Y27" s="84">
        <v>358929253</v>
      </c>
      <c r="Z27" s="38" t="s">
        <v>355</v>
      </c>
      <c r="AA27" s="108" t="s">
        <v>470</v>
      </c>
      <c r="AB27" s="84">
        <v>45000</v>
      </c>
      <c r="AC27" s="108" t="s">
        <v>402</v>
      </c>
      <c r="AD27" s="84">
        <v>24</v>
      </c>
      <c r="AE27" s="84" t="s">
        <v>429</v>
      </c>
      <c r="AF27" s="84" t="s">
        <v>471</v>
      </c>
      <c r="AG27" s="108" t="s">
        <v>472</v>
      </c>
      <c r="AH27" s="84" t="s">
        <v>369</v>
      </c>
      <c r="AI27" s="108" t="s">
        <v>473</v>
      </c>
      <c r="AJ27" s="84">
        <v>2400</v>
      </c>
      <c r="AK27" s="84">
        <v>2400</v>
      </c>
      <c r="AL27" s="108" t="s">
        <v>474</v>
      </c>
      <c r="AM27" s="84">
        <v>23996.95</v>
      </c>
      <c r="AN27" s="112">
        <v>9603.0499999999993</v>
      </c>
      <c r="AO27" s="112">
        <v>33600</v>
      </c>
      <c r="AP27" s="112">
        <v>21003.05</v>
      </c>
      <c r="AQ27" s="112">
        <v>2425.9499999999998</v>
      </c>
      <c r="AR27" s="112">
        <v>23429</v>
      </c>
      <c r="AS27" s="112">
        <v>3938.87</v>
      </c>
      <c r="AT27" s="112">
        <v>861.13</v>
      </c>
      <c r="AU27" s="112">
        <v>4800</v>
      </c>
      <c r="AV27" s="84">
        <v>16</v>
      </c>
      <c r="AW27" s="84">
        <v>38</v>
      </c>
      <c r="AX27" s="84" t="s">
        <v>475</v>
      </c>
      <c r="AY27" s="108"/>
      <c r="AZ27" s="84"/>
      <c r="BA27" s="84"/>
      <c r="BB27" s="84" t="s">
        <v>485</v>
      </c>
      <c r="BC27" s="84"/>
      <c r="BD27" s="108"/>
      <c r="BE27" s="84">
        <v>0</v>
      </c>
      <c r="BF27" s="38" t="s">
        <v>354</v>
      </c>
      <c r="BG27" s="84" t="s">
        <v>508</v>
      </c>
      <c r="BH27" s="114" t="s">
        <v>511</v>
      </c>
      <c r="BI27" s="38" t="s">
        <v>110</v>
      </c>
      <c r="BJ27" s="85">
        <v>46098</v>
      </c>
      <c r="BK27" s="84"/>
      <c r="BL27" s="38" t="s">
        <v>114</v>
      </c>
      <c r="BM27" s="115" t="s">
        <v>119</v>
      </c>
      <c r="BN27" s="116" t="s">
        <v>200</v>
      </c>
      <c r="BO27" s="84" t="s">
        <v>244</v>
      </c>
      <c r="BP27" s="84"/>
      <c r="BQ27" s="117"/>
      <c r="BR27" s="118" t="s">
        <v>553</v>
      </c>
    </row>
    <row r="28" spans="1:70" s="113" customFormat="1" ht="15" hidden="1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248</v>
      </c>
      <c r="I28" s="84">
        <v>164765</v>
      </c>
      <c r="J28" s="38" t="s">
        <v>356</v>
      </c>
      <c r="K28" s="84">
        <v>164765</v>
      </c>
      <c r="L28" s="84" t="s">
        <v>259</v>
      </c>
      <c r="M28" s="38" t="s">
        <v>260</v>
      </c>
      <c r="N28" s="84">
        <v>283502</v>
      </c>
      <c r="O28" s="84" t="s">
        <v>357</v>
      </c>
      <c r="P28" s="84">
        <v>372788</v>
      </c>
      <c r="Q28" s="38" t="s">
        <v>358</v>
      </c>
      <c r="R28" s="38" t="s">
        <v>263</v>
      </c>
      <c r="S28" s="84" t="s">
        <v>359</v>
      </c>
      <c r="T28" s="84" t="s">
        <v>359</v>
      </c>
      <c r="U28" s="84" t="s">
        <v>286</v>
      </c>
      <c r="V28" s="84" t="s">
        <v>255</v>
      </c>
      <c r="W28" s="84">
        <v>0</v>
      </c>
      <c r="X28" s="38" t="s">
        <v>256</v>
      </c>
      <c r="Y28" s="84">
        <v>359158504</v>
      </c>
      <c r="Z28" s="38" t="s">
        <v>360</v>
      </c>
      <c r="AA28" s="108" t="s">
        <v>476</v>
      </c>
      <c r="AB28" s="84">
        <v>40000</v>
      </c>
      <c r="AC28" s="108" t="s">
        <v>382</v>
      </c>
      <c r="AD28" s="84">
        <v>24</v>
      </c>
      <c r="AE28" s="84" t="s">
        <v>429</v>
      </c>
      <c r="AF28" s="84" t="s">
        <v>477</v>
      </c>
      <c r="AG28" s="108" t="s">
        <v>478</v>
      </c>
      <c r="AH28" s="84" t="s">
        <v>369</v>
      </c>
      <c r="AI28" s="108" t="s">
        <v>479</v>
      </c>
      <c r="AJ28" s="84">
        <v>2130</v>
      </c>
      <c r="AK28" s="84">
        <v>2130</v>
      </c>
      <c r="AL28" s="108" t="s">
        <v>480</v>
      </c>
      <c r="AM28" s="84">
        <v>14027.22</v>
      </c>
      <c r="AN28" s="112">
        <v>7272.78</v>
      </c>
      <c r="AO28" s="112">
        <v>21300</v>
      </c>
      <c r="AP28" s="112">
        <v>25972.78</v>
      </c>
      <c r="AQ28" s="112">
        <v>4289.22</v>
      </c>
      <c r="AR28" s="112">
        <v>30262</v>
      </c>
      <c r="AS28" s="112">
        <v>4876.43</v>
      </c>
      <c r="AT28" s="112">
        <v>1513.57</v>
      </c>
      <c r="AU28" s="112">
        <v>6390</v>
      </c>
      <c r="AV28" s="84">
        <v>13</v>
      </c>
      <c r="AW28" s="84">
        <v>69</v>
      </c>
      <c r="AX28" s="84" t="s">
        <v>393</v>
      </c>
      <c r="AY28" s="108"/>
      <c r="AZ28" s="84"/>
      <c r="BA28" s="84"/>
      <c r="BB28" s="84" t="s">
        <v>485</v>
      </c>
      <c r="BC28" s="84"/>
      <c r="BD28" s="108"/>
      <c r="BE28" s="84">
        <v>0</v>
      </c>
      <c r="BF28" s="38" t="s">
        <v>359</v>
      </c>
      <c r="BG28" s="84" t="s">
        <v>509</v>
      </c>
      <c r="BH28" s="114" t="s">
        <v>511</v>
      </c>
      <c r="BI28" s="38" t="s">
        <v>110</v>
      </c>
      <c r="BJ28" s="85">
        <v>46098</v>
      </c>
      <c r="BK28" s="84"/>
      <c r="BL28" s="38" t="s">
        <v>115</v>
      </c>
      <c r="BM28" s="115" t="s">
        <v>130</v>
      </c>
      <c r="BN28" s="116" t="s">
        <v>200</v>
      </c>
      <c r="BO28" s="84" t="s">
        <v>244</v>
      </c>
      <c r="BP28" s="84"/>
      <c r="BQ28" s="117"/>
      <c r="BR28" s="118" t="s">
        <v>547</v>
      </c>
    </row>
    <row r="29" spans="1:70" s="113" customFormat="1" ht="15" hidden="1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248</v>
      </c>
      <c r="I29" s="84">
        <v>164765</v>
      </c>
      <c r="J29" s="38" t="s">
        <v>356</v>
      </c>
      <c r="K29" s="84">
        <v>164765</v>
      </c>
      <c r="L29" s="84" t="s">
        <v>259</v>
      </c>
      <c r="M29" s="38" t="s">
        <v>260</v>
      </c>
      <c r="N29" s="84">
        <v>283502</v>
      </c>
      <c r="O29" s="84" t="s">
        <v>357</v>
      </c>
      <c r="P29" s="84">
        <v>625054</v>
      </c>
      <c r="Q29" s="38" t="s">
        <v>361</v>
      </c>
      <c r="R29" s="38" t="s">
        <v>263</v>
      </c>
      <c r="S29" s="84" t="s">
        <v>362</v>
      </c>
      <c r="T29" s="84" t="s">
        <v>362</v>
      </c>
      <c r="U29" s="84" t="s">
        <v>286</v>
      </c>
      <c r="V29" s="84" t="s">
        <v>255</v>
      </c>
      <c r="W29" s="84">
        <v>0</v>
      </c>
      <c r="X29" s="38" t="s">
        <v>256</v>
      </c>
      <c r="Y29" s="84">
        <v>359188664</v>
      </c>
      <c r="Z29" s="38" t="s">
        <v>363</v>
      </c>
      <c r="AA29" s="108" t="s">
        <v>481</v>
      </c>
      <c r="AB29" s="84">
        <v>45000</v>
      </c>
      <c r="AC29" s="108" t="s">
        <v>382</v>
      </c>
      <c r="AD29" s="84">
        <v>24</v>
      </c>
      <c r="AE29" s="84" t="s">
        <v>429</v>
      </c>
      <c r="AF29" s="84" t="s">
        <v>482</v>
      </c>
      <c r="AG29" s="108" t="s">
        <v>483</v>
      </c>
      <c r="AH29" s="84" t="s">
        <v>369</v>
      </c>
      <c r="AI29" s="108" t="s">
        <v>479</v>
      </c>
      <c r="AJ29" s="84">
        <v>2400</v>
      </c>
      <c r="AK29" s="84">
        <v>2400</v>
      </c>
      <c r="AL29" s="108" t="s">
        <v>484</v>
      </c>
      <c r="AM29" s="84">
        <v>17266.66</v>
      </c>
      <c r="AN29" s="112">
        <v>9133.34</v>
      </c>
      <c r="AO29" s="112">
        <v>26400</v>
      </c>
      <c r="AP29" s="112">
        <v>27733.34</v>
      </c>
      <c r="AQ29" s="112">
        <v>4190.66</v>
      </c>
      <c r="AR29" s="112">
        <v>31924</v>
      </c>
      <c r="AS29" s="112">
        <v>3782.47</v>
      </c>
      <c r="AT29" s="112">
        <v>1017.53</v>
      </c>
      <c r="AU29" s="112">
        <v>4800</v>
      </c>
      <c r="AV29" s="84">
        <v>13</v>
      </c>
      <c r="AW29" s="84">
        <v>41</v>
      </c>
      <c r="AX29" s="84" t="s">
        <v>475</v>
      </c>
      <c r="AY29" s="108"/>
      <c r="AZ29" s="84"/>
      <c r="BA29" s="84"/>
      <c r="BB29" s="84" t="s">
        <v>485</v>
      </c>
      <c r="BC29" s="84"/>
      <c r="BD29" s="108"/>
      <c r="BE29" s="84">
        <v>0</v>
      </c>
      <c r="BF29" s="38" t="s">
        <v>362</v>
      </c>
      <c r="BG29" s="84" t="s">
        <v>510</v>
      </c>
      <c r="BH29" s="114" t="s">
        <v>511</v>
      </c>
      <c r="BI29" s="38" t="s">
        <v>110</v>
      </c>
      <c r="BJ29" s="85">
        <v>46098</v>
      </c>
      <c r="BK29" s="84"/>
      <c r="BL29" s="38" t="s">
        <v>115</v>
      </c>
      <c r="BM29" s="115" t="s">
        <v>120</v>
      </c>
      <c r="BN29" s="116" t="s">
        <v>200</v>
      </c>
      <c r="BO29" s="84" t="s">
        <v>244</v>
      </c>
      <c r="BP29" s="84"/>
      <c r="BQ29" s="117"/>
      <c r="BR29" s="118" t="s">
        <v>554</v>
      </c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248</v>
      </c>
      <c r="I30" s="84">
        <v>159804</v>
      </c>
      <c r="J30" s="38" t="s">
        <v>288</v>
      </c>
      <c r="K30" s="84">
        <v>159804</v>
      </c>
      <c r="L30" s="84" t="s">
        <v>269</v>
      </c>
      <c r="M30" s="38" t="s">
        <v>270</v>
      </c>
      <c r="N30" s="84">
        <v>271856</v>
      </c>
      <c r="O30" s="84" t="s">
        <v>512</v>
      </c>
      <c r="P30" s="84">
        <v>356810</v>
      </c>
      <c r="Q30" s="38" t="s">
        <v>513</v>
      </c>
      <c r="R30" s="38" t="s">
        <v>263</v>
      </c>
      <c r="S30" s="84" t="s">
        <v>514</v>
      </c>
      <c r="T30" s="84" t="s">
        <v>514</v>
      </c>
      <c r="U30" s="84" t="s">
        <v>286</v>
      </c>
      <c r="V30" s="84" t="s">
        <v>255</v>
      </c>
      <c r="W30" s="84">
        <v>0</v>
      </c>
      <c r="X30" s="38" t="s">
        <v>256</v>
      </c>
      <c r="Y30" s="84">
        <v>355378972</v>
      </c>
      <c r="Z30" s="38" t="s">
        <v>515</v>
      </c>
      <c r="AA30" s="108" t="s">
        <v>516</v>
      </c>
      <c r="AB30" s="84">
        <v>50000</v>
      </c>
      <c r="AC30" s="108" t="s">
        <v>402</v>
      </c>
      <c r="AD30" s="84">
        <v>24</v>
      </c>
      <c r="AE30" s="84" t="s">
        <v>383</v>
      </c>
      <c r="AF30" s="84" t="s">
        <v>517</v>
      </c>
      <c r="AG30" s="108" t="s">
        <v>518</v>
      </c>
      <c r="AH30" s="84" t="s">
        <v>386</v>
      </c>
      <c r="AI30" s="108" t="s">
        <v>405</v>
      </c>
      <c r="AJ30" s="84">
        <v>2670</v>
      </c>
      <c r="AK30" s="84">
        <v>2670</v>
      </c>
      <c r="AL30" s="108" t="s">
        <v>519</v>
      </c>
      <c r="AM30" s="84">
        <v>4639.26</v>
      </c>
      <c r="AN30" s="112">
        <v>4300.74</v>
      </c>
      <c r="AO30" s="112">
        <v>8940</v>
      </c>
      <c r="AP30" s="112">
        <v>45360.74</v>
      </c>
      <c r="AQ30" s="112">
        <v>10255.26</v>
      </c>
      <c r="AR30" s="112">
        <v>55616</v>
      </c>
      <c r="AS30" s="112">
        <v>45360.74</v>
      </c>
      <c r="AT30" s="112">
        <v>10255.26</v>
      </c>
      <c r="AU30" s="112">
        <v>55616</v>
      </c>
      <c r="AV30" s="84">
        <v>24</v>
      </c>
      <c r="AW30" s="84">
        <v>619</v>
      </c>
      <c r="AX30" s="84" t="s">
        <v>372</v>
      </c>
      <c r="AY30" s="108"/>
      <c r="AZ30" s="84"/>
      <c r="BA30" s="84"/>
      <c r="BB30" s="84" t="s">
        <v>485</v>
      </c>
      <c r="BC30" s="84"/>
      <c r="BD30" s="108" t="s">
        <v>520</v>
      </c>
      <c r="BE30" s="84">
        <v>50000</v>
      </c>
      <c r="BF30" s="38" t="s">
        <v>514</v>
      </c>
      <c r="BG30" s="84" t="s">
        <v>521</v>
      </c>
      <c r="BH30" s="114" t="s">
        <v>511</v>
      </c>
      <c r="BI30" s="38" t="s">
        <v>110</v>
      </c>
      <c r="BJ30" s="85">
        <v>46098</v>
      </c>
      <c r="BK30" s="84"/>
      <c r="BL30" s="38" t="s">
        <v>115</v>
      </c>
      <c r="BM30" s="115" t="s">
        <v>120</v>
      </c>
      <c r="BN30" s="116" t="s">
        <v>200</v>
      </c>
      <c r="BO30" s="84" t="s">
        <v>242</v>
      </c>
      <c r="BP30" s="84">
        <v>4000</v>
      </c>
      <c r="BQ30" s="117" t="s">
        <v>202</v>
      </c>
      <c r="BR30" s="118" t="s">
        <v>558</v>
      </c>
    </row>
    <row r="31" spans="1:70" s="113" customFormat="1" ht="15" hidden="1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2026-03-20T05:09:18Z</dcterms:modified>
</cp:coreProperties>
</file>