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783\"/>
    </mc:Choice>
  </mc:AlternateContent>
  <xr:revisionPtr revIDLastSave="0" documentId="13_ncr:1_{BA1326F9-FEE1-4D38-A99E-14BA794E449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" i="20" l="1"/>
  <c r="B20" i="20"/>
  <c r="B19" i="20"/>
  <c r="B18" i="20"/>
  <c r="B17" i="20"/>
  <c r="B13" i="20"/>
  <c r="C16" i="20"/>
  <c r="C15" i="20"/>
  <c r="C10" i="20"/>
  <c r="C9" i="20"/>
  <c r="C17" i="20"/>
  <c r="C11" i="20"/>
  <c r="C13" i="20"/>
  <c r="B21" i="20"/>
  <c r="C25" i="20"/>
  <c r="C24" i="20"/>
  <c r="B16" i="20"/>
  <c r="C23" i="20"/>
  <c r="B15" i="20"/>
  <c r="C22" i="20"/>
  <c r="C21" i="20"/>
  <c r="C19" i="20"/>
  <c r="B25" i="20"/>
  <c r="B12" i="20"/>
  <c r="C20" i="20"/>
  <c r="B23" i="20"/>
  <c r="B2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<sst xmlns="http://schemas.openxmlformats.org/spreadsheetml/2006/main" count="1716" uniqueCount="576">
  <si>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</si>
  <si>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</si>
  <si>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</si>
  <si>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</si>
  <si>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</si>
  <si>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</si>
  <si>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</si>
  <si>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</si>
  <si>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</si>
  <si>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</si>
  <si>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</si>
  <si>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</si>
  <si>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</si>
  <si>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</si>
  <si>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</si>
  <si>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</si>
  <si>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</si>
  <si>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</si>
  <si>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</si>
  <si>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</si>
  <si>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</si>
  <si>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</si>
  <si>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</si>
  <si>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</si>
  <si>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</si>
  <si>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</si>
  <si>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</si>
  <si>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</si>
  <si>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</si>
  <si>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</si>
  <si>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</si>
  <si>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</si>
  <si>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</si>
  <si>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</si>
  <si>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</si>
  <si>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</si>
  <si>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</si>
  <si>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</si>
  <si>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</si>
  <si>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</si>
  <si>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</si>
  <si>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</si>
  <si>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</si>
  <si>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</si>
  <si>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</si>
  <si>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</si>
  <si>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</si>
  <si>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</si>
  <si>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</si>
  <si>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</si>
  <si>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</si>
  <si>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</si>
  <si>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</si>
  <si>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</si>
  <si>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</si>
  <si>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</si>
  <si>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</si>
  <si>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</si>
  <si>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</si>
  <si>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</si>
  <si>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</si>
  <si>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</si>
  <si>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</si>
  <si>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</si>
  <si>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</si>
  <si>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</si>
  <si>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</si>
  <si>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</si>
  <si>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</si>
  <si>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</si>
  <si>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</si>
  <si>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</si>
  <si>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</si>
  <si>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</si>
  <si>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</si>
  <si>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</si>
  <si>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</si>
  <si>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</si>
  <si>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</si>
  <si>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</si>
  <si>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</si>
  <si>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</si>
  <si>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</si>
  <si>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</si>
  <si>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</si>
  <si>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</si>
  <si>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</si>
  <si>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</si>
  <si>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</si>
  <si>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</si>
  <si>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</si>
  <si>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</si>
  <si>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</si>
  <si>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</si>
  <si>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</si>
  <si>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</si>
  <si>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</si>
  <si>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</si>
  <si>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</si>
  <si>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</si>
  <si>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</si>
  <si>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</si>
  <si>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</si>
  <si>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</si>
  <si>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</si>
  <si>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</si>
  <si>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</si>
  <si>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</si>
  <si>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</si>
  <si>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</si>
  <si>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</si>
  <si>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</si>
  <si>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</si>
  <si>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</si>
  <si>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</si>
  <si>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</si>
  <si>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</si>
  <si>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</si>
  <si>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</si>
  <si>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</si>
  <si>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</si>
  <si>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</si>
  <si>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</si>
  <si>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</si>
  <si>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</si>
  <si>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</si>
  <si>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</si>
  <si>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</si>
  <si>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</si>
  <si>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</si>
  <si>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</si>
  <si>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</si>
  <si>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</si>
  <si>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</si>
  <si>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</si>
  <si>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</si>
  <si>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</si>
  <si>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</si>
  <si>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</si>
  <si>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</si>
  <si>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</si>
  <si>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</si>
  <si>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</si>
  <si>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</si>
  <si>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</si>
  <si>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</si>
  <si>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</si>
  <si>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</si>
  <si>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</si>
  <si>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</si>
  <si>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</si>
  <si>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</si>
  <si>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</si>
  <si>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</si>
  <si>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</si>
  <si>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</si>
  <si>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</si>
  <si>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</si>
  <si>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</si>
  <si>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</si>
  <si>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</si>
  <si>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</si>
  <si>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</si>
  <si>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</si>
  <si>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</si>
  <si>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</si>
  <si>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</si>
  <si>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</si>
  <si>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</si>
  <si>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</si>
  <si>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</si>
  <si>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</si>
  <si>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</si>
  <si>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</si>
  <si>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</si>
  <si>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</si>
  <si>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</si>
  <si>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</si>
  <si>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</si>
  <si>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</si>
  <si>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</si>
  <si>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</si>
  <si>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</si>
  <si>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</si>
  <si>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</si>
  <si>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</si>
  <si>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</si>
  <si>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</si>
  <si>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</si>
  <si>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</si>
  <si>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</si>
  <si>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</si>
  <si>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</si>
  <si>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</si>
  <si>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</si>
  <si>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</si>
  <si>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</si>
  <si>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</si>
  <si>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</si>
  <si>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</si>
  <si>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</si>
  <si>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</si>
  <si>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</si>
  <si>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</si>
  <si>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</si>
  <si>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</si>
  <si>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</si>
  <si>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</si>
  <si>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</si>
  <si>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</si>
  <si>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</si>
  <si>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</si>
  <si>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</si>
  <si>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</si>
  <si>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</si>
  <si>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</si>
  <si>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</si>
  <si>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</si>
  <si>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</si>
  <si>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</si>
  <si>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</si>
  <si>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</si>
  <si>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</si>
  <si>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</si>
  <si>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</si>
  <si>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</si>
  <si>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</si>
  <si>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</si>
  <si>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</si>
  <si>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</si>
  <si>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</si>
  <si>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</si>
  <si>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</si>
  <si>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</si>
  <si>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</si>
  <si>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</si>
  <si>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</si>
  <si>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</si>
  <si>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</si>
  <si>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</si>
  <si>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</si>
  <si>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</si>
  <si>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</si>
  <si>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</si>
  <si>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</si>
  <si>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</si>
  <si>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</si>
  <si>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</si>
  <si>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Tuesday, February 24, 2026 4:47 PM</t>
  </si>
  <si>
    <t>Loan Outstanding Report Detailed Recon as on 24-Feb-2026</t>
  </si>
  <si>
    <t>North</t>
  </si>
  <si>
    <t>Uttar Pradesh</t>
  </si>
  <si>
    <t>Meerut</t>
  </si>
  <si>
    <t>Rudarpur</t>
  </si>
  <si>
    <t>UK3652</t>
  </si>
  <si>
    <t>Haldwani</t>
  </si>
  <si>
    <t>Kala Dhungi Range</t>
  </si>
  <si>
    <t>SF0076138</t>
  </si>
  <si>
    <t>Bhuvnesh kumar</t>
  </si>
  <si>
    <t>Chetana Weekly</t>
  </si>
  <si>
    <t>OBC</t>
  </si>
  <si>
    <t>HINDU</t>
  </si>
  <si>
    <t>&gt; 2 to 4 Years</t>
  </si>
  <si>
    <t>Open</t>
  </si>
  <si>
    <t>SF0090577</t>
  </si>
  <si>
    <t>Jayprakash Yadav</t>
  </si>
  <si>
    <t>MUSLIM</t>
  </si>
  <si>
    <t>Agriculture &amp; Farming</t>
  </si>
  <si>
    <t>07-Aug-2025</t>
  </si>
  <si>
    <t>SC</t>
  </si>
  <si>
    <t>Ujjala Nagar</t>
  </si>
  <si>
    <t>UJALA NAGAR  C1</t>
  </si>
  <si>
    <t>UJALA NAGAR SEEMA SAGAR C1 G3</t>
  </si>
  <si>
    <t>POOJA</t>
  </si>
  <si>
    <t>Gola Range</t>
  </si>
  <si>
    <t>2.07 Yrs</t>
  </si>
  <si>
    <t>30 Jan 2024</t>
  </si>
  <si>
    <t>2.06 Yrs</t>
  </si>
  <si>
    <t>03 Feb 2024</t>
  </si>
  <si>
    <t>Gola Range C3</t>
  </si>
  <si>
    <t>Gola Range RASHIYA(SHAHID ALI) C3 G3</t>
  </si>
  <si>
    <t>Dauli Range</t>
  </si>
  <si>
    <t>Animal Husbandry &amp; Poultry</t>
  </si>
  <si>
    <t>&lt;= 2 Years</t>
  </si>
  <si>
    <t>12-Sep-2025</t>
  </si>
  <si>
    <t>1.99 Yrs</t>
  </si>
  <si>
    <t>BADRIPURA</t>
  </si>
  <si>
    <t>1.96 Yrs</t>
  </si>
  <si>
    <t>12 Mar 2024</t>
  </si>
  <si>
    <t>08-Aug-2025</t>
  </si>
  <si>
    <t>Haldwani Talli</t>
  </si>
  <si>
    <t>GL-1</t>
  </si>
  <si>
    <t>Unnati weekly</t>
  </si>
  <si>
    <t>IL-1</t>
  </si>
  <si>
    <t>UJALA NAGAR Laxmi C1 G2</t>
  </si>
  <si>
    <t>26-Sep-2024</t>
  </si>
  <si>
    <t>09-Oct-2024</t>
  </si>
  <si>
    <t>13-Feb-2026</t>
  </si>
  <si>
    <t>18-Feb-2026</t>
  </si>
  <si>
    <t>Gola Range Bagjala Kunwarpur C6</t>
  </si>
  <si>
    <t>1.94 Yrs</t>
  </si>
  <si>
    <t>18 Mar 2024</t>
  </si>
  <si>
    <t>16-Feb-2026</t>
  </si>
  <si>
    <t>20-Feb-2026</t>
  </si>
  <si>
    <t>30-Sep-2024</t>
  </si>
  <si>
    <t>23-Feb-2026</t>
  </si>
  <si>
    <t>07-Oct-2024</t>
  </si>
  <si>
    <t>1.92 Yrs</t>
  </si>
  <si>
    <t>27 Mar 2024</t>
  </si>
  <si>
    <t>BADRIPURA C3</t>
  </si>
  <si>
    <t>BADRIPURA Farjana C3 G3</t>
  </si>
  <si>
    <t>Kaladungi Bandobasti C2</t>
  </si>
  <si>
    <t>Kaladungi Bandobasti PREETI PAL C2 G3</t>
  </si>
  <si>
    <t>SSF5449348</t>
  </si>
  <si>
    <t>GARIMA SINGH</t>
  </si>
  <si>
    <t>30-Oct-2024</t>
  </si>
  <si>
    <t>11-Feb-2026</t>
  </si>
  <si>
    <t>8859914106</t>
  </si>
  <si>
    <t>SANNO</t>
  </si>
  <si>
    <t>SSF5417631</t>
  </si>
  <si>
    <t>TABASSUM JAHAN</t>
  </si>
  <si>
    <t>09-Feb-2026</t>
  </si>
  <si>
    <t>8057476261</t>
  </si>
  <si>
    <t>Gola Range C3 Neha Ansari5</t>
  </si>
  <si>
    <t>1.39 Yrs</t>
  </si>
  <si>
    <t>03 Oct 2024</t>
  </si>
  <si>
    <t>Kaladungi Bandobasti C3</t>
  </si>
  <si>
    <t>Kaladungi Bandobasti RIHANA C3 G3</t>
  </si>
  <si>
    <t>SSF5844848</t>
  </si>
  <si>
    <t>GULEESTA PARVEEN</t>
  </si>
  <si>
    <t>9027280237</t>
  </si>
  <si>
    <t>Kaladungi Bandobasti D C4</t>
  </si>
  <si>
    <t>Kaladungi Bandobasti rUKSAR C4 G1</t>
  </si>
  <si>
    <t>21-Oct-2024</t>
  </si>
  <si>
    <t>Kaladungi Bandobasti Firdos C3 G2</t>
  </si>
  <si>
    <t>SSF5772026</t>
  </si>
  <si>
    <t>AAVIDA</t>
  </si>
  <si>
    <t>8630333505</t>
  </si>
  <si>
    <t>Stationery Business</t>
  </si>
  <si>
    <t>1.26 Yrs</t>
  </si>
  <si>
    <t>27-Nov-2024</t>
  </si>
  <si>
    <t>GENERAL</t>
  </si>
  <si>
    <t>Tent House</t>
  </si>
  <si>
    <t>SSF6527436</t>
  </si>
  <si>
    <t>MAYA DEVI</t>
  </si>
  <si>
    <t>1.35 Yrs</t>
  </si>
  <si>
    <t>21 Oct 2024</t>
  </si>
  <si>
    <t>29-Oct-2025</t>
  </si>
  <si>
    <t>8057847374</t>
  </si>
  <si>
    <t>1.28 Yrs</t>
  </si>
  <si>
    <t>04-Nov-2024</t>
  </si>
  <si>
    <t>Gola Range C4</t>
  </si>
  <si>
    <t>14-Nov-2024</t>
  </si>
  <si>
    <t>Dauli Range C16</t>
  </si>
  <si>
    <t>Dauli Range C16 Bangaki Colony1</t>
  </si>
  <si>
    <t>14 Nov 2024</t>
  </si>
  <si>
    <t>11-Nov-2024</t>
  </si>
  <si>
    <t>SSF5783199</t>
  </si>
  <si>
    <t>FIRDAUS</t>
  </si>
  <si>
    <t>6396010291</t>
  </si>
  <si>
    <t>SSF6574623</t>
  </si>
  <si>
    <t>MEENA</t>
  </si>
  <si>
    <t>7465048774</t>
  </si>
  <si>
    <t>SSF6577307</t>
  </si>
  <si>
    <t>ANEETA DEVI</t>
  </si>
  <si>
    <t>7534835147</t>
  </si>
  <si>
    <t>12-Feb-2026</t>
  </si>
  <si>
    <t>21 Nov 2024</t>
  </si>
  <si>
    <t>SSF6236893</t>
  </si>
  <si>
    <t>10-Jan-2025</t>
  </si>
  <si>
    <t>1.72 Yrs</t>
  </si>
  <si>
    <t>07 Jun 2024</t>
  </si>
  <si>
    <t>17-Jan-2025</t>
  </si>
  <si>
    <t>7668923618</t>
  </si>
  <si>
    <t>General Store</t>
  </si>
  <si>
    <t>GL-2</t>
  </si>
  <si>
    <t>14-Jul-2025</t>
  </si>
  <si>
    <t>21-Jul-2025</t>
  </si>
  <si>
    <t>firdaus</t>
  </si>
  <si>
    <t>15-Jul-2025</t>
  </si>
  <si>
    <t>28-Jul-2025</t>
  </si>
  <si>
    <t>24-Jul-2025</t>
  </si>
  <si>
    <t>30-Jul-2025</t>
  </si>
  <si>
    <t>Haldwani Talli C1</t>
  </si>
  <si>
    <t>Haldwani Talli PUSHPA DEVI C1 G2</t>
  </si>
  <si>
    <t>SSF5239128</t>
  </si>
  <si>
    <t>POONAM ARYA</t>
  </si>
  <si>
    <t>08 Jan 2024</t>
  </si>
  <si>
    <t>13-Aug-2025</t>
  </si>
  <si>
    <t>7251840029</t>
  </si>
  <si>
    <t>19-Aug-2025</t>
  </si>
  <si>
    <t>25-Aug-2025</t>
  </si>
  <si>
    <t>SSF6469057</t>
  </si>
  <si>
    <t>AFROZ</t>
  </si>
  <si>
    <t>1.45 Yrs</t>
  </si>
  <si>
    <t>11 Sep 2024</t>
  </si>
  <si>
    <t>7017114879</t>
  </si>
  <si>
    <t>24-Sep-2025</t>
  </si>
  <si>
    <t>Gola Range C4 Tara1</t>
  </si>
  <si>
    <t>Helmet Shop</t>
  </si>
  <si>
    <t>Gola Range C5 Fool Jahan1</t>
  </si>
  <si>
    <t>07-Jan-2026</t>
  </si>
  <si>
    <t>14-Jan-2026</t>
  </si>
  <si>
    <t>SSF6509072</t>
  </si>
  <si>
    <t>CHAMAN</t>
  </si>
  <si>
    <t>7060548931</t>
  </si>
  <si>
    <t>SSF6449817</t>
  </si>
  <si>
    <t>09-Jan-2026</t>
  </si>
  <si>
    <t>1.49 Yrs</t>
  </si>
  <si>
    <t>28 Aug 2024</t>
  </si>
  <si>
    <t>21-Jan-2026</t>
  </si>
  <si>
    <t>7037051656</t>
  </si>
  <si>
    <t>04-Feb-2026</t>
  </si>
  <si>
    <t>SSF6586648</t>
  </si>
  <si>
    <t>LEELA DEVI</t>
  </si>
  <si>
    <t>30-Jan-2026</t>
  </si>
  <si>
    <t>9761395749</t>
  </si>
  <si>
    <t>SUK0000006866516</t>
  </si>
  <si>
    <t>PARUL</t>
  </si>
  <si>
    <t>0.05 Yrs</t>
  </si>
  <si>
    <t>04 Feb 2026</t>
  </si>
  <si>
    <t>7351813450</t>
  </si>
  <si>
    <t>Dushyant Kumar/SF057778</t>
  </si>
  <si>
    <t>No issue From Borrower Side</t>
  </si>
  <si>
    <t>FN25-26-03783</t>
  </si>
  <si>
    <t>Mohd Hashim</t>
  </si>
  <si>
    <t>SF0081092</t>
  </si>
  <si>
    <t>Credit Assistant</t>
  </si>
  <si>
    <t>As per the loan card and borrower written statement, Borrower PARUL/360153299 paid Advance Amount of Rs 3200/-  to CA-Mohd Hashim/SF0081092. but the same was not post in FIMO.
#Paid an Advance Collection amount of Rs.3200/- on dated.12-02-2026.
After taking Advance Collection staff paid borrower's below mention EWI..
#Paid an EWI of Rs.800 on dated. 12-Feb-2026.but the remaining Amount Did not post it in Fimo .It was used for personal purposes 
(Total amount collected- 3,200/-)
(Amount posted by Fimo- 800/-)
(Pending for collection- 2,400/-)
(Signature available in Loan Card &amp; Statement Available )</t>
  </si>
  <si>
    <t>"According to the digital snap and borrower statement, Borrower SANNO/359030878 paid the Pre- Close Amount of Rs 18068/-  to CA-Mohd Hashim/SF0081092. but the same was not post it in FIMO
# paid an Pre- Close  Amount of Rs 18068/- on dated 17-Nov -2025.
Subsequently, CA paid a total of 13 EWIs (640 * 13 = 8,320) between 21-Nov- 2025 TO 13- Feb-2026, and the remaining amount was not Posted in FIMO. It was used for personal purposes
(Total amount collected- 18,068/-)
(Amount posted by Fimo- 8,320/-)
(Pending for collection-  9,748 /-)
(Digital Payment &amp; Statement Available)</t>
  </si>
  <si>
    <t>As per loan card and borrower written statement, Borrower MAYA DEVI/358606975 paid below mention EWI to CA-Mohd Hashim/SF0081092 in Cash. But the same was not posted in FIMO.
#Paid an EWI amount of Rs.710/- on dated.05-Nov-2025.
#Paid an EWI amount of Rs.710/- on dated.12-Nov-2025.
#Paid an EWI amount of Rs.710/- on dated.19-Nov-2025.
#Paid an EWI amount of Rs.710/- on dated.26-Nov-2025.
#Paid an EWI amount of Rs.710/- on dated.03-Dec-2025.
#Paid an EWI amount of Rs.710/- on dated.10-Dec-2025.
#Paid an EWI amount of Rs.710/- on dated.17-Dec-2025.
#Paid an EWI amount of Rs.710/- on dated.24-Dec-2025.
#Paid an EWI amount of Rs.710/- on dated.31-Dec-2025.
#Paid an EWI amount of Rs.710/- on dated.07-Jan-2026.
#Paid an EWI amount of Rs.710/- on dated.14-Jan-2026.
#Paid an EWI amount of Rs.710/- on dated.21-Jan-2026.
#Paid an EWI amount of Rs.710/- on dated.28-Jan-2026.
#Paid an EWI amount of Rs.710/- on dated.04-Feb-2026.
#Paid an EWI amount of Rs.710/- on dated.11-Feb-2026.
(Total Fraud amount Rs.10650/- )
(Signature available in Loan Card &amp; Statement Available )"</t>
  </si>
  <si>
    <t>As per the  borrower written statement, Borrower against har Loan i'd no AAVIDA/358437561 &amp; 359476381 paid the Pre-closed Amount of Rs 45,000/-  to CA-Mohd Hashim/SF0081092 in cash . but the same was not post It in FIMO. used for personal purposes ,
# Paid Pre-closed Amount  of Rs.45,000/- on dated.04-08-2025.
Against her loan i'd--358437561 (Total o/s amount Pending- 3540/-)
Against her loan i'd- -359476381 (Total o/s amount Pending- 15,953/-)
Total O/S Amount of =19493.
&gt; No any supporting evidence from the borrower;therefore, ignored this Case.&lt;
 (only for Statement Available )"</t>
  </si>
  <si>
    <t>"According to the loan card and borrower written statement, Borrower Meena/358939624 paid an Pre- Closed Amount of Rs 9,920/-  to CA-Mohd Hashim/SF0081092 in cash ,but the same Amount was not posted it in FIMO.
#Paid an preclose amount of Rs.9,920/- on dated.14-1-2026.
Subsequently, Staff paid a total of 5 EWIs (620 * 5= 3,100) between 14-Jan- 2025 TO 11- Feb-2026, and the remaining amount was not Posted in FIMO. It was used for personal purposes.
(Total amount collected- 9,920/-)
(Amount posted by Fimo- 3,100/-)
(Pending for collection- 6,820/-)
( Loan Card &amp; Statement Available )</t>
  </si>
  <si>
    <t>CA- Mohd Hashim(SF0081092) disbursed a new loan of  Rs 27,000 to borrower Chaman (L/N 360052238) on 7-Jan-2026. However, the CA - disbursed Amount Recollecte of Rs 26000/- on 09-Jan-2026 From the  Borrower, and the amount was Not posted in Fimo, used for personal purposes.
Disbursed Amount Recollecte of Rs.26000/- on 09-Jan-2026.
 Total Amount O/S  = Rs 25,206/-
&gt; No any supporting evidence from the borrower;therefore, ignored this Case.&lt;
 (only for Statement Available )"</t>
  </si>
  <si>
    <t xml:space="preserve">As per borrower Statement , POONAM ARYA(L/N: 359564805) an paid below mention Pre- close Amount of 15000/- to CA-Mohd Hashim/SF0081092 , and the amount was Not posted in Fimo and used for personal purposes.
# Paid an Pre- close of Rs 15,000/-on 12-Aug-2025.
 Total O/S Amount pending  = 10987.
&gt; No any supporting evidence from the borrower;therefore, ignored this Case.&lt;
 (only for Statement Available )"
</t>
  </si>
  <si>
    <t>"According to the statement and Video clip , Borrower Mrs AFROZ/359612627 paid an below mention Disbursed amount to CA-Mohd Hashim/SF0081092 in cash, But the same was not posted it in FIMO.
# Disbursed Amount Recollected of Rs.30,000/- on dated.22-Aug-2025.
Subsequently, Staff paid a total of 25 EWIs (680 * 25 = 17,000) between 25-Aug- 2025 TO 9- Feb-2026, and the remaining amount was not Posted in FIMO. It was used for personal purposes
(Total amount collected- 30,000/-)
(Amount posted by Fimo- 17,000/-)
(Pending for collection-13,000 /-)
(Staff Videos Clip &amp; Statement Available)</t>
  </si>
  <si>
    <t>As per the digital payment &amp; statement, the borrower POOJA/3358024216 paid an below mention pre-close amount to CA-Mohd Hashim/SF0081092 by phone pay .and the amount was Not posted in Fimo and used for personal purposes.
# Paid an pre-close amount of Rs 3,350 /-on 04-Jan-2026
Further, a new loan was disbursed to the borrower POOJA/360056374 amount of Rs 60,000/- on 09-Jan-2026. but The company deducted the outstanding amount of Rs 2474/- from the old loan I'D (POOJA/3358024216) on 09-Jan-2026. 
Total amount collected - 3,350/-
Amount posted in FIMO -00/-
Pending for Recovery - 3,350/-
(Digital payment  and statement available.)</t>
  </si>
  <si>
    <t>CA Mohammad Hashim (SF0081092) disbursed a new loan of Rs 30,000/- to borrower Anita Devi (L/N 359511427) on 24 July 2025. However, the CA collected Rs15,000/-(half of the disbursed amount) from the borrower on 25-Jul-2025.and the amount was Not posted in Fimo, used for personal purposes.
# half Disbursed Amount Recollecte of Rs.15,000/- on 25-Jul-2025.
 Total Amount O/S  = Rs 18,970/-
&gt; No any supporting evidence from the borrower;therefore, ignored this Case.&lt;
 (only for Statement Available )"</t>
  </si>
  <si>
    <t>As per the  borrower written statement, Borrower against har Loan i'd no AAVIDA/358437561 &amp; 359476381 paid the Pre-closed Amount of Rs 45,000/-  to CA-Mohd Hashim/SF0081092 in cash. but the same was not post It in FIMO. used for personal purposes.
# Paid Pre-closed Amount  of Rs.45,000/- on dated.04-08-2025.
Against her loan i'd--358437561 (Total o/s amount Pending- 3540/-)
Against her loan i'd- -359476381 (Total o/s amount Pending- 15,953/-)
Total O/S Amount of =19493.
&gt; No any supporting evidence from the borrower;therefore, ignored this Case.&lt;
 (only for Statement Available )"</t>
  </si>
  <si>
    <t xml:space="preserve">According to the borrower's statement, Leela Devi (L/N: 360131650) paid rs 26,305/-  to CA-Mohd Hashim/SF0081092 on 02-Feb-2026.and the amount was Not posted in Fimo, used for personal purposes.
CA-Mohd Hashim/SF0081092 gave a new loan of ₹38,000 to Leela Devi (L/N: 360131650) on 30-Jan- 2026. After deducting the amount from the previous loan, she received rs 26,305/- and returned it to CA Moh Hashim, 
The borrower paid two installments of Rs. 610/- (total Rs. 1,220) 
 Total Amount O/S =37238.
&gt; No any supporting evidence from the borrower;therefore, ignored this Case.&lt;
 (only for Statement Available )"
</t>
  </si>
  <si>
    <t>"According to the loan card and borrower written statement, Borrower FIRDAUS/358731482 paid Pre- Closed Amount of Rs 10,615/-  to CA-Mohd Hashim/SF0081092 in cash ,but the same Amount was not posted it in FIMO.
#Paid an preclose amount of Rs.10615/- on dated.15-12-2025.
Subsequently, Staff paid a total of 9 EWIs (640 * 9 = 5,760) between 15-Dec- 2025 TO 9- Feb-2026, and the remaining amount was not Posted in FIMO. It was used for personal purposes.
(Total amount collected- 10,615/-)
(Amount posted by Fimo- 5,760/-)
(Pending for collection- 4,855/-)
(Signature available in Loan Card &amp; Statement Available )</t>
  </si>
  <si>
    <t>As per loan card and borrower written statement, Borrower MAYA DEVI/358606975 paid below mention EWI to CA-Mohd Hashim/SF0081092 in Cash. But the same was not posted in FIMO.
#Paid an EWI amount of Rs.710/- on dated.12-Nov-2025.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</si>
  <si>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dated.05-Nov-2025.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</si>
  <si>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dated.19-Nov-2025.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</si>
  <si>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dated.26-Nov-2025.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</si>
  <si>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dated.03-Dec-2025.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</si>
  <si>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dated.10-Dec-2025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</si>
  <si>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dated.17-Dec-2025.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</si>
  <si>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dated.24-Dec-2025.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</si>
  <si>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31-Dec-2025.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</si>
  <si>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07-Jan-2026.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</si>
  <si>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14-Jan-2026.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</si>
  <si>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21-Jan-2026.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</si>
  <si>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28-Jan-2026.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</si>
  <si>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04-Feb-2026.
(Total Fraud amount Rs.710/- )
(Signature available in Loan Card &amp; Statement Available )"</t>
  </si>
  <si>
    <t>As per loan card and borrower written statement, Borrower MAYA DEVI/358606975 paid below mention EWI to CA-Mohd Hashim/SF0081092 in Cash. But the same was not posted in FIMO.
#Paid an EWI amount of Rs.710/- on dated 11-Feb-2026.
(Total Fraud amount Rs.710/- )
(Signature available in Loan Card &amp; Statement Available )"</t>
  </si>
  <si>
    <t>No Action Taken</t>
  </si>
  <si>
    <t>Business</t>
  </si>
  <si>
    <t>No supporting evidence from the borrower, But fake signatures found on the loan card</t>
  </si>
  <si>
    <t>Borrower Not available at home</t>
  </si>
  <si>
    <t>No any supporting evidence from the borrower</t>
  </si>
  <si>
    <t>Vipin YadavSF0071928</t>
  </si>
  <si>
    <t>Deepak Tewari/SF0071929</t>
  </si>
  <si>
    <t>Ajay Kumar/SF0095169</t>
  </si>
  <si>
    <t>Absconding</t>
  </si>
  <si>
    <t>Completed-Report Submitted</t>
  </si>
  <si>
    <t>During the Fraud investigation, we found that CA Mohd Hashim/SF0081092 embezzeld in  Pre-Closure , Disbursed Amount Recollected , Advance Collection &amp; Collection Misappropriation of 07 borrowers. and the same was not posted in Fimo by him. 
(Total fraud amount of Rs.85,803/-)
(Fimo Posting amount of Rs. 34,980/-
(Pending for recovery from the employee Rs. 50,823/-)
Currently, The CA Mohd Hashim/SF0081092 Absconding from Branch side on 13-Feb-2026.</t>
  </si>
  <si>
    <t>Dauli Range sanjay nagar C7</t>
  </si>
  <si>
    <t>Dauli Range MEER VEEVI C7 G1</t>
  </si>
  <si>
    <t>SSF5801765</t>
  </si>
  <si>
    <t>PUJA DEVI</t>
  </si>
  <si>
    <t>14-Mar-2024</t>
  </si>
  <si>
    <t>1</t>
  </si>
  <si>
    <t>1.95 Yrs</t>
  </si>
  <si>
    <t>14 Mar 2024</t>
  </si>
  <si>
    <t>26-Mar-2024</t>
  </si>
  <si>
    <t>20-Dec-2024</t>
  </si>
  <si>
    <t>9536117499</t>
  </si>
  <si>
    <t>Dauli Range Ambedkar nagar  C5</t>
  </si>
  <si>
    <t>Dauli Range Kala Devi C5 G2</t>
  </si>
  <si>
    <t>SSF5928868</t>
  </si>
  <si>
    <t>KIRAN</t>
  </si>
  <si>
    <t>30-Mar-2024</t>
  </si>
  <si>
    <t>1.91 Yrs</t>
  </si>
  <si>
    <t>30 Mar 2024</t>
  </si>
  <si>
    <t>09-Apr-2024</t>
  </si>
  <si>
    <t>24-Feb-2025</t>
  </si>
  <si>
    <t>8958359968</t>
  </si>
  <si>
    <t>Dauli Range TAIYBA C7 G2</t>
  </si>
  <si>
    <t>SSF6155985</t>
  </si>
  <si>
    <t>ASIYA BEGAM</t>
  </si>
  <si>
    <t>17-May-2024</t>
  </si>
  <si>
    <t>1.78 Yrs</t>
  </si>
  <si>
    <t>17 May 2024</t>
  </si>
  <si>
    <t>28-May-2024</t>
  </si>
  <si>
    <t>30-Sep-2025</t>
  </si>
  <si>
    <t>8218709520</t>
  </si>
  <si>
    <t>Dauli Range C2</t>
  </si>
  <si>
    <t>Dauli Range C2 Husnara Begum1</t>
  </si>
  <si>
    <t>SSF5539650</t>
  </si>
  <si>
    <t>MAMTA FULARA</t>
  </si>
  <si>
    <t>03-Aug-2024</t>
  </si>
  <si>
    <t>2.04 Yrs</t>
  </si>
  <si>
    <t>12 Feb 2024</t>
  </si>
  <si>
    <t>13-Aug-2024</t>
  </si>
  <si>
    <t>20-Jun-2025</t>
  </si>
  <si>
    <t>6399684327</t>
  </si>
  <si>
    <t>SSF5474556</t>
  </si>
  <si>
    <t>SARASWATI</t>
  </si>
  <si>
    <t>2.05 Yrs</t>
  </si>
  <si>
    <t>07 Feb 2024</t>
  </si>
  <si>
    <t>14-Aug-2024</t>
  </si>
  <si>
    <t>28-May-2025</t>
  </si>
  <si>
    <t>9756419740</t>
  </si>
  <si>
    <t>SSF5539657</t>
  </si>
  <si>
    <t>SAZIYA</t>
  </si>
  <si>
    <t>05-Aug-2024</t>
  </si>
  <si>
    <t>27-Nov-2025</t>
  </si>
  <si>
    <t>7505399339</t>
  </si>
  <si>
    <t>SSF5239195</t>
  </si>
  <si>
    <t>SALONI</t>
  </si>
  <si>
    <t>09-Aug-2024</t>
  </si>
  <si>
    <t>2.12 Yrs</t>
  </si>
  <si>
    <t>13 Jan 2024</t>
  </si>
  <si>
    <t>21-Aug-2024</t>
  </si>
  <si>
    <t>26-Nov-2025</t>
  </si>
  <si>
    <t>7078704197</t>
  </si>
  <si>
    <t>SSF5292565</t>
  </si>
  <si>
    <t>20-Aug-2024</t>
  </si>
  <si>
    <t>28-Aug-2024</t>
  </si>
  <si>
    <t>29-May-2025</t>
  </si>
  <si>
    <t>7900557521</t>
  </si>
  <si>
    <t>Dauli Range Bazri company  C10</t>
  </si>
  <si>
    <t>Dauli Range Rajni  C10 G1</t>
  </si>
  <si>
    <t>SSF6459561</t>
  </si>
  <si>
    <t>PREM LATA SAVITA</t>
  </si>
  <si>
    <t>06-Sep-2024</t>
  </si>
  <si>
    <t>1.47 Yrs</t>
  </si>
  <si>
    <t>06 Sep 2024</t>
  </si>
  <si>
    <t>13-Sep-2024</t>
  </si>
  <si>
    <t>05-Oct-2025</t>
  </si>
  <si>
    <t>7088460335</t>
  </si>
  <si>
    <t>SSF5485288</t>
  </si>
  <si>
    <t>SHIVANI</t>
  </si>
  <si>
    <t>09-Sep-2024</t>
  </si>
  <si>
    <t>18-Sep-2024</t>
  </si>
  <si>
    <t>09-Apr-2025</t>
  </si>
  <si>
    <t>8909376424</t>
  </si>
  <si>
    <t>SSF6469158</t>
  </si>
  <si>
    <t>RESHMA BEGAM</t>
  </si>
  <si>
    <t>10-Sep-2024</t>
  </si>
  <si>
    <t>1.46 Yrs</t>
  </si>
  <si>
    <t>10 Sep 2024</t>
  </si>
  <si>
    <t>20-Sep-2024</t>
  </si>
  <si>
    <t>9389109424</t>
  </si>
  <si>
    <t>SSF6469473</t>
  </si>
  <si>
    <t>AMARAWATI</t>
  </si>
  <si>
    <t>04-Apr-2025</t>
  </si>
  <si>
    <t>7088813314</t>
  </si>
  <si>
    <t>Dauli Range C15</t>
  </si>
  <si>
    <t>Dauli Range C15 Hansi Devi1</t>
  </si>
  <si>
    <t>SSF6512760</t>
  </si>
  <si>
    <t>SAPNA DEVI</t>
  </si>
  <si>
    <t>1.38 Yrs</t>
  </si>
  <si>
    <t>07 Oct 2024</t>
  </si>
  <si>
    <t>15-Oct-2024</t>
  </si>
  <si>
    <t>9368200415</t>
  </si>
  <si>
    <t>SSF6533792</t>
  </si>
  <si>
    <t>Sanitation Business</t>
  </si>
  <si>
    <t>RAMA</t>
  </si>
  <si>
    <t>13-Nov-2024</t>
  </si>
  <si>
    <t>13 Nov 2024</t>
  </si>
  <si>
    <t>22-Nov-2024</t>
  </si>
  <si>
    <t>29-Dec-2025</t>
  </si>
  <si>
    <t>7451915666</t>
  </si>
  <si>
    <t xml:space="preserve">
No any Hard evidence Available from the borrower's side ;therefore, ignored this Case.&lt;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</si>
</sst>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D5" sqref="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UK3652</v>
      </c>
      <c r="D5" s="63" t="str">
        <f>IF('Physical Cash at Safe'!D28="Yes", 'Physical Cash at Safe'!B4, 'Borrower Wise Details'!C5)</f>
        <v>Haldwani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46071</v>
      </c>
      <c r="H5" s="107" t="s">
        <v>457</v>
      </c>
      <c r="I5" s="61">
        <v>46076</v>
      </c>
      <c r="J5" s="74" t="str">
        <f>IF('Physical Cash at Safe'!D28="Yes",'Physical Cash at Safe'!E28,IF('Borrower Wise Details'!D5&lt;&gt;"",'Borrower Wise Details'!D5,""))</f>
        <v>FN25-26-03783</v>
      </c>
      <c r="K5" s="81">
        <v>7</v>
      </c>
      <c r="L5" s="82">
        <v>18068</v>
      </c>
      <c r="M5" s="82">
        <v>1</v>
      </c>
      <c r="N5" s="82" t="s">
        <v>463</v>
      </c>
      <c r="O5" s="82" t="s">
        <v>247</v>
      </c>
      <c r="P5" s="82" t="s">
        <v>462</v>
      </c>
      <c r="Q5" s="82" t="s">
        <v>461</v>
      </c>
      <c r="R5" s="75" t="str">
        <f>IF('Physical Cash at Safe'!$D$28="Yes", 'Physical Cash at Safe'!$A$28, IF('Borrower Wise Details'!F5&lt;&gt;"", 'Borrower Wise Details'!F5, ""))</f>
        <v>Mohd Hashim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SF0081092</v>
      </c>
      <c r="U5" s="77" t="s">
        <v>464</v>
      </c>
      <c r="V5" s="61">
        <v>46066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Misappropriated/Disbursed Amount Recollected/Advance Collection Amount Misappropriated</v>
      </c>
      <c r="Y5" s="110" t="s">
        <v>465</v>
      </c>
      <c r="Z5" s="61">
        <v>46076</v>
      </c>
      <c r="AA5" s="61">
        <v>46081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85803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34980</v>
      </c>
      <c r="AE5" s="126">
        <f>IF(AND(AC5="", AD5=""), "", IF(AD5="", AC5, AC5 - IF(ISNUMBER(AD5), AD5, 0)))</f>
        <v>50823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46093</v>
      </c>
      <c r="AH5" s="70" t="s">
        <v>466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5" sqref="N5: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UK3652</v>
      </c>
      <c r="C5" s="50" t="str">
        <f>IF('Fraud Investigation Report'!D5="", "", 'Fraud Investigation Report'!D5)</f>
        <v>Haldwani</v>
      </c>
      <c r="D5" s="68" t="str">
        <f>IF(OR('Fraud Investigation Report'!R5="", 'Fraud Investigation Report'!R5=0), "", 'Fraud Investigation Report'!R5)</f>
        <v>Mohd Hashim</v>
      </c>
      <c r="E5" s="68" t="str">
        <f>IF(OR('Fraud Investigation Report'!T5="", 'Fraud Investigation Report'!T5=0), "", 'Fraud Investigation Report'!T5)</f>
        <v>SF0081092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10650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41953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30000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3200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85803</v>
      </c>
      <c r="O5" s="69">
        <f>IF('Fraud Investigation Report'!AD5="", "", 'Fraud Investigation Report'!AD5)</f>
        <v>34980</v>
      </c>
      <c r="P5" s="126">
        <f>IF(AND(N5="", O5=""), "", IF(O5="", N5, N5 - IF(ISNUMBER(O5), O5, 0)))</f>
        <v>50823</v>
      </c>
      <c r="Q5" s="49"/>
      <c r="R5" s="84" t="s">
        <v>456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D20" sqref="D2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221</v>
      </c>
      <c r="B34" s="38"/>
      <c r="C34" s="39" t="s">
        <v>222</v>
      </c>
      <c r="D34" s="135"/>
      <c r="E34" s="136"/>
    </row>
    <row r="35" spans="1:5" ht="26" x14ac:dyDescent="0.3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pane xSplit="10" ySplit="4" topLeftCell="Q17" activePane="bottomRight" state="frozen"/>
      <selection pane="topRight" activeCell="K1" sqref="K1"/>
      <selection pane="bottomLeft" activeCell="A5" sqref="A5"/>
      <selection pane="bottomRight" activeCell="Q21" sqref="Q21"/>
    </sheetView>
  </sheetViews>
  <sheetFormatPr defaultColWidth="0" defaultRowHeight="13" zeroHeight="1" x14ac:dyDescent="0.3"/>
  <cols>
    <col min="1" max="1" width="5.90625" style="13" customWidth="1"/>
    <col min="2" max="2" width="9.81640625" style="13" customWidth="1"/>
    <col min="3" max="3" width="8.36328125" style="13" customWidth="1"/>
    <col min="4" max="4" width="16.453125" style="13" customWidth="1"/>
    <col min="5" max="5" width="13.36328125" style="13" customWidth="1"/>
    <col min="6" max="6" width="13.90625" style="13" customWidth="1"/>
    <col min="7" max="7" width="15" style="13" customWidth="1"/>
    <col min="8" max="8" width="14.54296875" style="13" customWidth="1"/>
    <col min="9" max="9" width="14.81640625" style="13" customWidth="1"/>
    <col min="10" max="10" width="8.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UK3652</v>
      </c>
      <c r="C5" s="119" t="str">
        <f>IF('Loan Outstanding Report'!$H$5="", "", 'Loan Outstanding Report'!$H$5)</f>
        <v>Haldwani</v>
      </c>
      <c r="D5" s="41" t="s">
        <v>424</v>
      </c>
      <c r="E5" s="65">
        <v>46079</v>
      </c>
      <c r="F5" s="38" t="s">
        <v>425</v>
      </c>
      <c r="G5" s="49" t="s">
        <v>426</v>
      </c>
      <c r="H5" s="49" t="s">
        <v>427</v>
      </c>
      <c r="I5" s="120" t="s">
        <v>271</v>
      </c>
      <c r="J5" s="120" t="s">
        <v>343</v>
      </c>
      <c r="K5" s="120" t="s">
        <v>344</v>
      </c>
      <c r="L5" s="11">
        <v>358606975</v>
      </c>
      <c r="M5" s="65" t="s">
        <v>333</v>
      </c>
      <c r="N5" s="124">
        <v>45000</v>
      </c>
      <c r="O5" s="124">
        <v>710</v>
      </c>
      <c r="P5" s="121" t="s">
        <v>139</v>
      </c>
      <c r="Q5" s="80">
        <v>45966</v>
      </c>
      <c r="R5" s="124">
        <v>710</v>
      </c>
      <c r="S5" s="124">
        <v>0</v>
      </c>
      <c r="T5" s="124">
        <v>0</v>
      </c>
      <c r="U5" s="125">
        <f t="shared" ref="U5" si="0">IF(AND(ISBLANK(R5),ISBLANK(S5),ISBLANK(T5)),"",R5-(S5+T5))</f>
        <v>710</v>
      </c>
      <c r="V5" s="117" t="s">
        <v>202</v>
      </c>
      <c r="W5" s="122" t="s">
        <v>442</v>
      </c>
    </row>
    <row r="6" spans="1:23" ht="25" customHeight="1" x14ac:dyDescent="0.3">
      <c r="A6" s="64">
        <v>2</v>
      </c>
      <c r="B6" s="60" t="str">
        <f>IF(J6&lt;&gt;"", $B$5, "")</f>
        <v>UK3652</v>
      </c>
      <c r="C6" s="119" t="str">
        <f>IF(J6&lt;&gt;"", $C$5, "")</f>
        <v>Haldwani</v>
      </c>
      <c r="D6" s="41" t="s">
        <v>424</v>
      </c>
      <c r="E6" s="65">
        <v>46079</v>
      </c>
      <c r="F6" s="38" t="s">
        <v>425</v>
      </c>
      <c r="G6" s="49" t="s">
        <v>426</v>
      </c>
      <c r="H6" s="49" t="s">
        <v>427</v>
      </c>
      <c r="I6" s="120" t="s">
        <v>271</v>
      </c>
      <c r="J6" s="120" t="s">
        <v>343</v>
      </c>
      <c r="K6" s="120" t="s">
        <v>344</v>
      </c>
      <c r="L6" s="11">
        <v>358606975</v>
      </c>
      <c r="M6" s="65" t="s">
        <v>333</v>
      </c>
      <c r="N6" s="124">
        <v>45000</v>
      </c>
      <c r="O6" s="124">
        <v>710</v>
      </c>
      <c r="P6" s="121" t="s">
        <v>139</v>
      </c>
      <c r="Q6" s="80">
        <v>45973</v>
      </c>
      <c r="R6" s="124">
        <v>710</v>
      </c>
      <c r="S6" s="124">
        <v>0</v>
      </c>
      <c r="T6" s="124">
        <v>0</v>
      </c>
      <c r="U6" s="125">
        <f t="shared" ref="U6:U69" si="1">IF(AND(ISBLANK(R6),ISBLANK(S6),ISBLANK(T6)),"",R6-(S6+T6))</f>
        <v>710</v>
      </c>
      <c r="V6" s="117" t="s">
        <v>202</v>
      </c>
      <c r="W6" s="122" t="s">
        <v>441</v>
      </c>
    </row>
    <row r="7" spans="1:23" ht="25" customHeight="1" x14ac:dyDescent="0.3">
      <c r="A7" s="64">
        <v>3</v>
      </c>
      <c r="B7" s="60" t="str">
        <f t="shared" ref="B7:B70" si="2">IF(J7&lt;&gt;"", $B$5, "")</f>
        <v>UK3652</v>
      </c>
      <c r="C7" s="119" t="str">
        <f t="shared" ref="C7:C70" si="3">IF(J7&lt;&gt;"", $C$5, "")</f>
        <v>Haldwani</v>
      </c>
      <c r="D7" s="41" t="s">
        <v>424</v>
      </c>
      <c r="E7" s="65">
        <v>46079</v>
      </c>
      <c r="F7" s="38" t="s">
        <v>425</v>
      </c>
      <c r="G7" s="49" t="s">
        <v>426</v>
      </c>
      <c r="H7" s="49" t="s">
        <v>427</v>
      </c>
      <c r="I7" s="120" t="s">
        <v>271</v>
      </c>
      <c r="J7" s="120" t="s">
        <v>343</v>
      </c>
      <c r="K7" s="120" t="s">
        <v>344</v>
      </c>
      <c r="L7" s="11">
        <v>358606975</v>
      </c>
      <c r="M7" s="65" t="s">
        <v>333</v>
      </c>
      <c r="N7" s="124">
        <v>45000</v>
      </c>
      <c r="O7" s="124">
        <v>710</v>
      </c>
      <c r="P7" s="121" t="s">
        <v>139</v>
      </c>
      <c r="Q7" s="80">
        <v>45980</v>
      </c>
      <c r="R7" s="124">
        <v>710</v>
      </c>
      <c r="S7" s="124">
        <v>0</v>
      </c>
      <c r="T7" s="124">
        <v>0</v>
      </c>
      <c r="U7" s="125">
        <f t="shared" si="1"/>
        <v>710</v>
      </c>
      <c r="V7" s="117" t="s">
        <v>202</v>
      </c>
      <c r="W7" s="122" t="s">
        <v>443</v>
      </c>
    </row>
    <row r="8" spans="1:23" ht="25" customHeight="1" x14ac:dyDescent="0.3">
      <c r="A8" s="64">
        <v>4</v>
      </c>
      <c r="B8" s="60" t="str">
        <f t="shared" si="2"/>
        <v>UK3652</v>
      </c>
      <c r="C8" s="119" t="str">
        <f t="shared" si="3"/>
        <v>Haldwani</v>
      </c>
      <c r="D8" s="41" t="s">
        <v>424</v>
      </c>
      <c r="E8" s="65">
        <v>46079</v>
      </c>
      <c r="F8" s="38" t="s">
        <v>425</v>
      </c>
      <c r="G8" s="49" t="s">
        <v>426</v>
      </c>
      <c r="H8" s="49" t="s">
        <v>427</v>
      </c>
      <c r="I8" s="120" t="s">
        <v>271</v>
      </c>
      <c r="J8" s="120" t="s">
        <v>343</v>
      </c>
      <c r="K8" s="120" t="s">
        <v>344</v>
      </c>
      <c r="L8" s="11">
        <v>358606975</v>
      </c>
      <c r="M8" s="65" t="s">
        <v>333</v>
      </c>
      <c r="N8" s="124">
        <v>45000</v>
      </c>
      <c r="O8" s="124">
        <v>710</v>
      </c>
      <c r="P8" s="121" t="s">
        <v>139</v>
      </c>
      <c r="Q8" s="80">
        <v>45987</v>
      </c>
      <c r="R8" s="124">
        <v>710</v>
      </c>
      <c r="S8" s="124">
        <v>0</v>
      </c>
      <c r="T8" s="124">
        <v>0</v>
      </c>
      <c r="U8" s="125">
        <f t="shared" si="1"/>
        <v>710</v>
      </c>
      <c r="V8" s="117" t="s">
        <v>202</v>
      </c>
      <c r="W8" s="122" t="s">
        <v>444</v>
      </c>
    </row>
    <row r="9" spans="1:23" ht="25" customHeight="1" x14ac:dyDescent="0.3">
      <c r="A9" s="64">
        <v>5</v>
      </c>
      <c r="B9" s="60" t="str">
        <f t="shared" si="2"/>
        <v>UK3652</v>
      </c>
      <c r="C9" s="119" t="str">
        <f t="shared" si="3"/>
        <v>Haldwani</v>
      </c>
      <c r="D9" s="41" t="s">
        <v>424</v>
      </c>
      <c r="E9" s="65">
        <v>46079</v>
      </c>
      <c r="F9" s="38" t="s">
        <v>425</v>
      </c>
      <c r="G9" s="49" t="s">
        <v>426</v>
      </c>
      <c r="H9" s="49" t="s">
        <v>427</v>
      </c>
      <c r="I9" s="120" t="s">
        <v>271</v>
      </c>
      <c r="J9" s="120" t="s">
        <v>343</v>
      </c>
      <c r="K9" s="120" t="s">
        <v>344</v>
      </c>
      <c r="L9" s="11">
        <v>358606975</v>
      </c>
      <c r="M9" s="65" t="s">
        <v>333</v>
      </c>
      <c r="N9" s="124">
        <v>45000</v>
      </c>
      <c r="O9" s="124">
        <v>710</v>
      </c>
      <c r="P9" s="121" t="s">
        <v>139</v>
      </c>
      <c r="Q9" s="80">
        <v>45994</v>
      </c>
      <c r="R9" s="124">
        <v>710</v>
      </c>
      <c r="S9" s="124">
        <v>0</v>
      </c>
      <c r="T9" s="124">
        <v>0</v>
      </c>
      <c r="U9" s="125">
        <f t="shared" si="1"/>
        <v>710</v>
      </c>
      <c r="V9" s="117" t="s">
        <v>202</v>
      </c>
      <c r="W9" s="122" t="s">
        <v>445</v>
      </c>
    </row>
    <row r="10" spans="1:23" ht="25" customHeight="1" x14ac:dyDescent="0.3">
      <c r="A10" s="64">
        <v>6</v>
      </c>
      <c r="B10" s="60" t="str">
        <f t="shared" si="2"/>
        <v>UK3652</v>
      </c>
      <c r="C10" s="119" t="str">
        <f t="shared" si="3"/>
        <v>Haldwani</v>
      </c>
      <c r="D10" s="41" t="s">
        <v>424</v>
      </c>
      <c r="E10" s="65">
        <v>46079</v>
      </c>
      <c r="F10" s="38" t="s">
        <v>425</v>
      </c>
      <c r="G10" s="49" t="s">
        <v>426</v>
      </c>
      <c r="H10" s="49" t="s">
        <v>427</v>
      </c>
      <c r="I10" s="120" t="s">
        <v>271</v>
      </c>
      <c r="J10" s="120" t="s">
        <v>343</v>
      </c>
      <c r="K10" s="120" t="s">
        <v>344</v>
      </c>
      <c r="L10" s="11">
        <v>358606975</v>
      </c>
      <c r="M10" s="65" t="s">
        <v>333</v>
      </c>
      <c r="N10" s="124">
        <v>45000</v>
      </c>
      <c r="O10" s="124">
        <v>710</v>
      </c>
      <c r="P10" s="121" t="s">
        <v>139</v>
      </c>
      <c r="Q10" s="80">
        <v>46001</v>
      </c>
      <c r="R10" s="124">
        <v>710</v>
      </c>
      <c r="S10" s="124">
        <v>0</v>
      </c>
      <c r="T10" s="124">
        <v>0</v>
      </c>
      <c r="U10" s="125">
        <f t="shared" si="1"/>
        <v>710</v>
      </c>
      <c r="V10" s="117" t="s">
        <v>202</v>
      </c>
      <c r="W10" s="122" t="s">
        <v>446</v>
      </c>
    </row>
    <row r="11" spans="1:23" ht="25" customHeight="1" x14ac:dyDescent="0.3">
      <c r="A11" s="64">
        <v>7</v>
      </c>
      <c r="B11" s="60" t="str">
        <f t="shared" si="2"/>
        <v>UK3652</v>
      </c>
      <c r="C11" s="119" t="str">
        <f t="shared" si="3"/>
        <v>Haldwani</v>
      </c>
      <c r="D11" s="41" t="s">
        <v>424</v>
      </c>
      <c r="E11" s="65">
        <v>46079</v>
      </c>
      <c r="F11" s="38" t="s">
        <v>425</v>
      </c>
      <c r="G11" s="49" t="s">
        <v>426</v>
      </c>
      <c r="H11" s="49" t="s">
        <v>427</v>
      </c>
      <c r="I11" s="120" t="s">
        <v>271</v>
      </c>
      <c r="J11" s="120" t="s">
        <v>343</v>
      </c>
      <c r="K11" s="120" t="s">
        <v>344</v>
      </c>
      <c r="L11" s="11">
        <v>358606975</v>
      </c>
      <c r="M11" s="65" t="s">
        <v>333</v>
      </c>
      <c r="N11" s="124">
        <v>45000</v>
      </c>
      <c r="O11" s="124">
        <v>710</v>
      </c>
      <c r="P11" s="121" t="s">
        <v>139</v>
      </c>
      <c r="Q11" s="80">
        <v>46008</v>
      </c>
      <c r="R11" s="124">
        <v>710</v>
      </c>
      <c r="S11" s="124">
        <v>0</v>
      </c>
      <c r="T11" s="124">
        <v>0</v>
      </c>
      <c r="U11" s="125">
        <f t="shared" si="1"/>
        <v>710</v>
      </c>
      <c r="V11" s="117" t="s">
        <v>202</v>
      </c>
      <c r="W11" s="122" t="s">
        <v>447</v>
      </c>
    </row>
    <row r="12" spans="1:23" ht="25" customHeight="1" x14ac:dyDescent="0.3">
      <c r="A12" s="64">
        <v>8</v>
      </c>
      <c r="B12" s="60" t="str">
        <f t="shared" si="2"/>
        <v>UK3652</v>
      </c>
      <c r="C12" s="119" t="str">
        <f t="shared" si="3"/>
        <v>Haldwani</v>
      </c>
      <c r="D12" s="41" t="s">
        <v>424</v>
      </c>
      <c r="E12" s="65">
        <v>46079</v>
      </c>
      <c r="F12" s="38" t="s">
        <v>425</v>
      </c>
      <c r="G12" s="49" t="s">
        <v>426</v>
      </c>
      <c r="H12" s="49" t="s">
        <v>427</v>
      </c>
      <c r="I12" s="120" t="s">
        <v>271</v>
      </c>
      <c r="J12" s="120" t="s">
        <v>343</v>
      </c>
      <c r="K12" s="120" t="s">
        <v>344</v>
      </c>
      <c r="L12" s="11">
        <v>358606975</v>
      </c>
      <c r="M12" s="65" t="s">
        <v>333</v>
      </c>
      <c r="N12" s="124">
        <v>45000</v>
      </c>
      <c r="O12" s="124">
        <v>710</v>
      </c>
      <c r="P12" s="121" t="s">
        <v>139</v>
      </c>
      <c r="Q12" s="80">
        <v>46015</v>
      </c>
      <c r="R12" s="124">
        <v>710</v>
      </c>
      <c r="S12" s="124">
        <v>0</v>
      </c>
      <c r="T12" s="124">
        <v>0</v>
      </c>
      <c r="U12" s="125">
        <f t="shared" si="1"/>
        <v>710</v>
      </c>
      <c r="V12" s="117" t="s">
        <v>202</v>
      </c>
      <c r="W12" s="122" t="s">
        <v>448</v>
      </c>
    </row>
    <row r="13" spans="1:23" ht="25" customHeight="1" x14ac:dyDescent="0.3">
      <c r="A13" s="64">
        <v>9</v>
      </c>
      <c r="B13" s="60" t="str">
        <f t="shared" si="2"/>
        <v>UK3652</v>
      </c>
      <c r="C13" s="119" t="str">
        <f t="shared" si="3"/>
        <v>Haldwani</v>
      </c>
      <c r="D13" s="41" t="s">
        <v>424</v>
      </c>
      <c r="E13" s="65">
        <v>46079</v>
      </c>
      <c r="F13" s="38" t="s">
        <v>425</v>
      </c>
      <c r="G13" s="49" t="s">
        <v>426</v>
      </c>
      <c r="H13" s="49" t="s">
        <v>427</v>
      </c>
      <c r="I13" s="120" t="s">
        <v>271</v>
      </c>
      <c r="J13" s="120" t="s">
        <v>343</v>
      </c>
      <c r="K13" s="120" t="s">
        <v>344</v>
      </c>
      <c r="L13" s="11">
        <v>358606975</v>
      </c>
      <c r="M13" s="65" t="s">
        <v>333</v>
      </c>
      <c r="N13" s="124">
        <v>45000</v>
      </c>
      <c r="O13" s="124">
        <v>710</v>
      </c>
      <c r="P13" s="121" t="s">
        <v>139</v>
      </c>
      <c r="Q13" s="80">
        <v>46022</v>
      </c>
      <c r="R13" s="124">
        <v>710</v>
      </c>
      <c r="S13" s="124">
        <v>0</v>
      </c>
      <c r="T13" s="124">
        <v>0</v>
      </c>
      <c r="U13" s="125">
        <f t="shared" si="1"/>
        <v>710</v>
      </c>
      <c r="V13" s="117" t="s">
        <v>202</v>
      </c>
      <c r="W13" s="122" t="s">
        <v>449</v>
      </c>
    </row>
    <row r="14" spans="1:23" ht="25" customHeight="1" x14ac:dyDescent="0.3">
      <c r="A14" s="64">
        <v>10</v>
      </c>
      <c r="B14" s="60" t="str">
        <f t="shared" si="2"/>
        <v>UK3652</v>
      </c>
      <c r="C14" s="119" t="str">
        <f t="shared" si="3"/>
        <v>Haldwani</v>
      </c>
      <c r="D14" s="41" t="s">
        <v>424</v>
      </c>
      <c r="E14" s="65">
        <v>46079</v>
      </c>
      <c r="F14" s="38" t="s">
        <v>425</v>
      </c>
      <c r="G14" s="49" t="s">
        <v>426</v>
      </c>
      <c r="H14" s="49" t="s">
        <v>427</v>
      </c>
      <c r="I14" s="120" t="s">
        <v>271</v>
      </c>
      <c r="J14" s="120" t="s">
        <v>343</v>
      </c>
      <c r="K14" s="120" t="s">
        <v>344</v>
      </c>
      <c r="L14" s="11">
        <v>358606975</v>
      </c>
      <c r="M14" s="65" t="s">
        <v>333</v>
      </c>
      <c r="N14" s="124">
        <v>45000</v>
      </c>
      <c r="O14" s="124">
        <v>710</v>
      </c>
      <c r="P14" s="121" t="s">
        <v>139</v>
      </c>
      <c r="Q14" s="80">
        <v>46029</v>
      </c>
      <c r="R14" s="124">
        <v>710</v>
      </c>
      <c r="S14" s="124">
        <v>0</v>
      </c>
      <c r="T14" s="124">
        <v>0</v>
      </c>
      <c r="U14" s="125">
        <f t="shared" si="1"/>
        <v>710</v>
      </c>
      <c r="V14" s="117" t="s">
        <v>202</v>
      </c>
      <c r="W14" s="122" t="s">
        <v>450</v>
      </c>
    </row>
    <row r="15" spans="1:23" ht="25" customHeight="1" x14ac:dyDescent="0.3">
      <c r="A15" s="64">
        <v>11</v>
      </c>
      <c r="B15" s="60" t="str">
        <f t="shared" si="2"/>
        <v>UK3652</v>
      </c>
      <c r="C15" s="119" t="str">
        <f t="shared" si="3"/>
        <v>Haldwani</v>
      </c>
      <c r="D15" s="41" t="s">
        <v>424</v>
      </c>
      <c r="E15" s="65">
        <v>46079</v>
      </c>
      <c r="F15" s="38" t="s">
        <v>425</v>
      </c>
      <c r="G15" s="49" t="s">
        <v>426</v>
      </c>
      <c r="H15" s="49" t="s">
        <v>427</v>
      </c>
      <c r="I15" s="120" t="s">
        <v>271</v>
      </c>
      <c r="J15" s="120" t="s">
        <v>343</v>
      </c>
      <c r="K15" s="120" t="s">
        <v>344</v>
      </c>
      <c r="L15" s="11">
        <v>358606975</v>
      </c>
      <c r="M15" s="65" t="s">
        <v>333</v>
      </c>
      <c r="N15" s="124">
        <v>45000</v>
      </c>
      <c r="O15" s="124">
        <v>710</v>
      </c>
      <c r="P15" s="121" t="s">
        <v>139</v>
      </c>
      <c r="Q15" s="80">
        <v>46036</v>
      </c>
      <c r="R15" s="124">
        <v>710</v>
      </c>
      <c r="S15" s="124">
        <v>0</v>
      </c>
      <c r="T15" s="124">
        <v>0</v>
      </c>
      <c r="U15" s="125">
        <f t="shared" si="1"/>
        <v>710</v>
      </c>
      <c r="V15" s="117" t="s">
        <v>202</v>
      </c>
      <c r="W15" s="122" t="s">
        <v>451</v>
      </c>
    </row>
    <row r="16" spans="1:23" ht="25" customHeight="1" x14ac:dyDescent="0.3">
      <c r="A16" s="64">
        <v>12</v>
      </c>
      <c r="B16" s="60" t="str">
        <f t="shared" si="2"/>
        <v>UK3652</v>
      </c>
      <c r="C16" s="119" t="str">
        <f t="shared" si="3"/>
        <v>Haldwani</v>
      </c>
      <c r="D16" s="41" t="s">
        <v>424</v>
      </c>
      <c r="E16" s="65">
        <v>46079</v>
      </c>
      <c r="F16" s="38" t="s">
        <v>425</v>
      </c>
      <c r="G16" s="49" t="s">
        <v>426</v>
      </c>
      <c r="H16" s="49" t="s">
        <v>427</v>
      </c>
      <c r="I16" s="120" t="s">
        <v>271</v>
      </c>
      <c r="J16" s="120" t="s">
        <v>343</v>
      </c>
      <c r="K16" s="120" t="s">
        <v>344</v>
      </c>
      <c r="L16" s="11">
        <v>358606975</v>
      </c>
      <c r="M16" s="65" t="s">
        <v>333</v>
      </c>
      <c r="N16" s="124">
        <v>45000</v>
      </c>
      <c r="O16" s="124">
        <v>710</v>
      </c>
      <c r="P16" s="121" t="s">
        <v>139</v>
      </c>
      <c r="Q16" s="80">
        <v>46043</v>
      </c>
      <c r="R16" s="124">
        <v>710</v>
      </c>
      <c r="S16" s="124">
        <v>0</v>
      </c>
      <c r="T16" s="124">
        <v>0</v>
      </c>
      <c r="U16" s="125">
        <f t="shared" si="1"/>
        <v>710</v>
      </c>
      <c r="V16" s="117" t="s">
        <v>202</v>
      </c>
      <c r="W16" s="122" t="s">
        <v>452</v>
      </c>
    </row>
    <row r="17" spans="1:23" ht="25" customHeight="1" x14ac:dyDescent="0.3">
      <c r="A17" s="64">
        <v>13</v>
      </c>
      <c r="B17" s="60" t="str">
        <f t="shared" si="2"/>
        <v>UK3652</v>
      </c>
      <c r="C17" s="119" t="str">
        <f t="shared" si="3"/>
        <v>Haldwani</v>
      </c>
      <c r="D17" s="41" t="s">
        <v>424</v>
      </c>
      <c r="E17" s="65">
        <v>46079</v>
      </c>
      <c r="F17" s="38" t="s">
        <v>425</v>
      </c>
      <c r="G17" s="49" t="s">
        <v>426</v>
      </c>
      <c r="H17" s="49" t="s">
        <v>427</v>
      </c>
      <c r="I17" s="120" t="s">
        <v>271</v>
      </c>
      <c r="J17" s="120" t="s">
        <v>343</v>
      </c>
      <c r="K17" s="120" t="s">
        <v>344</v>
      </c>
      <c r="L17" s="11">
        <v>358606975</v>
      </c>
      <c r="M17" s="65" t="s">
        <v>333</v>
      </c>
      <c r="N17" s="124">
        <v>45000</v>
      </c>
      <c r="O17" s="124">
        <v>710</v>
      </c>
      <c r="P17" s="121" t="s">
        <v>139</v>
      </c>
      <c r="Q17" s="80">
        <v>46050</v>
      </c>
      <c r="R17" s="124">
        <v>710</v>
      </c>
      <c r="S17" s="124">
        <v>0</v>
      </c>
      <c r="T17" s="124">
        <v>0</v>
      </c>
      <c r="U17" s="125">
        <f t="shared" si="1"/>
        <v>710</v>
      </c>
      <c r="V17" s="117" t="s">
        <v>202</v>
      </c>
      <c r="W17" s="122" t="s">
        <v>453</v>
      </c>
    </row>
    <row r="18" spans="1:23" ht="25" customHeight="1" x14ac:dyDescent="0.3">
      <c r="A18" s="64">
        <v>14</v>
      </c>
      <c r="B18" s="60" t="str">
        <f t="shared" si="2"/>
        <v>UK3652</v>
      </c>
      <c r="C18" s="119" t="str">
        <f t="shared" si="3"/>
        <v>Haldwani</v>
      </c>
      <c r="D18" s="41" t="s">
        <v>424</v>
      </c>
      <c r="E18" s="65">
        <v>46079</v>
      </c>
      <c r="F18" s="38" t="s">
        <v>425</v>
      </c>
      <c r="G18" s="49" t="s">
        <v>426</v>
      </c>
      <c r="H18" s="49" t="s">
        <v>427</v>
      </c>
      <c r="I18" s="120" t="s">
        <v>271</v>
      </c>
      <c r="J18" s="120" t="s">
        <v>343</v>
      </c>
      <c r="K18" s="120" t="s">
        <v>344</v>
      </c>
      <c r="L18" s="11">
        <v>358606975</v>
      </c>
      <c r="M18" s="65" t="s">
        <v>333</v>
      </c>
      <c r="N18" s="124">
        <v>45000</v>
      </c>
      <c r="O18" s="124">
        <v>710</v>
      </c>
      <c r="P18" s="121" t="s">
        <v>139</v>
      </c>
      <c r="Q18" s="80">
        <v>46057</v>
      </c>
      <c r="R18" s="124">
        <v>710</v>
      </c>
      <c r="S18" s="124">
        <v>0</v>
      </c>
      <c r="T18" s="124">
        <v>0</v>
      </c>
      <c r="U18" s="125">
        <f t="shared" si="1"/>
        <v>710</v>
      </c>
      <c r="V18" s="117" t="s">
        <v>202</v>
      </c>
      <c r="W18" s="122" t="s">
        <v>454</v>
      </c>
    </row>
    <row r="19" spans="1:23" ht="25" customHeight="1" x14ac:dyDescent="0.3">
      <c r="A19" s="64">
        <v>15</v>
      </c>
      <c r="B19" s="60" t="str">
        <f t="shared" si="2"/>
        <v>UK3652</v>
      </c>
      <c r="C19" s="119" t="str">
        <f t="shared" si="3"/>
        <v>Haldwani</v>
      </c>
      <c r="D19" s="41" t="s">
        <v>424</v>
      </c>
      <c r="E19" s="65">
        <v>46079</v>
      </c>
      <c r="F19" s="38" t="s">
        <v>425</v>
      </c>
      <c r="G19" s="49" t="s">
        <v>426</v>
      </c>
      <c r="H19" s="49" t="s">
        <v>427</v>
      </c>
      <c r="I19" s="120" t="s">
        <v>271</v>
      </c>
      <c r="J19" s="120" t="s">
        <v>343</v>
      </c>
      <c r="K19" s="120" t="s">
        <v>344</v>
      </c>
      <c r="L19" s="11">
        <v>358606975</v>
      </c>
      <c r="M19" s="65" t="s">
        <v>333</v>
      </c>
      <c r="N19" s="124">
        <v>45000</v>
      </c>
      <c r="O19" s="124">
        <v>710</v>
      </c>
      <c r="P19" s="121" t="s">
        <v>139</v>
      </c>
      <c r="Q19" s="80">
        <v>46064</v>
      </c>
      <c r="R19" s="124">
        <v>710</v>
      </c>
      <c r="S19" s="124">
        <v>0</v>
      </c>
      <c r="T19" s="124">
        <v>0</v>
      </c>
      <c r="U19" s="125">
        <f t="shared" si="1"/>
        <v>710</v>
      </c>
      <c r="V19" s="117" t="s">
        <v>202</v>
      </c>
      <c r="W19" s="122" t="s">
        <v>455</v>
      </c>
    </row>
    <row r="20" spans="1:23" ht="25" customHeight="1" x14ac:dyDescent="0.3">
      <c r="A20" s="64">
        <v>16</v>
      </c>
      <c r="B20" s="60" t="str">
        <f t="shared" si="2"/>
        <v>UK3652</v>
      </c>
      <c r="C20" s="119" t="str">
        <f t="shared" si="3"/>
        <v>Haldwani</v>
      </c>
      <c r="D20" s="41" t="s">
        <v>424</v>
      </c>
      <c r="E20" s="65">
        <v>46077</v>
      </c>
      <c r="F20" s="38" t="s">
        <v>425</v>
      </c>
      <c r="G20" s="49" t="s">
        <v>426</v>
      </c>
      <c r="H20" s="49" t="s">
        <v>427</v>
      </c>
      <c r="I20" s="120" t="s">
        <v>326</v>
      </c>
      <c r="J20" s="120" t="s">
        <v>357</v>
      </c>
      <c r="K20" s="120" t="s">
        <v>358</v>
      </c>
      <c r="L20" s="11">
        <v>358731482</v>
      </c>
      <c r="M20" s="65" t="s">
        <v>350</v>
      </c>
      <c r="N20" s="124">
        <v>40000</v>
      </c>
      <c r="O20" s="124">
        <v>640</v>
      </c>
      <c r="P20" s="121" t="s">
        <v>140</v>
      </c>
      <c r="Q20" s="80">
        <v>46006</v>
      </c>
      <c r="R20" s="124">
        <v>10615</v>
      </c>
      <c r="S20" s="124">
        <v>5760</v>
      </c>
      <c r="T20" s="124">
        <v>0</v>
      </c>
      <c r="U20" s="125">
        <f t="shared" si="1"/>
        <v>4855</v>
      </c>
      <c r="V20" s="117" t="s">
        <v>202</v>
      </c>
      <c r="W20" s="122" t="s">
        <v>440</v>
      </c>
    </row>
    <row r="21" spans="1:23" ht="25" customHeight="1" x14ac:dyDescent="0.3">
      <c r="A21" s="64">
        <v>17</v>
      </c>
      <c r="B21" s="60" t="str">
        <f t="shared" si="2"/>
        <v>UK3652</v>
      </c>
      <c r="C21" s="119" t="str">
        <f t="shared" si="3"/>
        <v>Haldwani</v>
      </c>
      <c r="D21" s="41" t="s">
        <v>424</v>
      </c>
      <c r="E21" s="65">
        <v>46080</v>
      </c>
      <c r="F21" s="38" t="s">
        <v>425</v>
      </c>
      <c r="G21" s="49" t="s">
        <v>426</v>
      </c>
      <c r="H21" s="49" t="s">
        <v>427</v>
      </c>
      <c r="I21" s="120" t="s">
        <v>353</v>
      </c>
      <c r="J21" s="120" t="s">
        <v>360</v>
      </c>
      <c r="K21" s="120" t="s">
        <v>361</v>
      </c>
      <c r="L21" s="11">
        <v>358939624</v>
      </c>
      <c r="M21" s="65" t="s">
        <v>352</v>
      </c>
      <c r="N21" s="124">
        <v>39000</v>
      </c>
      <c r="O21" s="124">
        <v>620</v>
      </c>
      <c r="P21" s="121" t="s">
        <v>140</v>
      </c>
      <c r="Q21" s="80">
        <v>46036</v>
      </c>
      <c r="R21" s="124">
        <v>9920</v>
      </c>
      <c r="S21" s="124">
        <v>3100</v>
      </c>
      <c r="T21" s="124">
        <v>0</v>
      </c>
      <c r="U21" s="125">
        <f t="shared" si="1"/>
        <v>6820</v>
      </c>
      <c r="V21" s="117" t="s">
        <v>202</v>
      </c>
      <c r="W21" s="122" t="s">
        <v>432</v>
      </c>
    </row>
    <row r="22" spans="1:23" ht="25" customHeight="1" x14ac:dyDescent="0.3">
      <c r="A22" s="64">
        <v>18</v>
      </c>
      <c r="B22" s="60" t="str">
        <f t="shared" si="2"/>
        <v>UK3652</v>
      </c>
      <c r="C22" s="119" t="str">
        <f t="shared" si="3"/>
        <v>Haldwani</v>
      </c>
      <c r="D22" s="41" t="s">
        <v>424</v>
      </c>
      <c r="E22" s="65">
        <v>46080</v>
      </c>
      <c r="F22" s="38" t="s">
        <v>425</v>
      </c>
      <c r="G22" s="49" t="s">
        <v>426</v>
      </c>
      <c r="H22" s="49" t="s">
        <v>427</v>
      </c>
      <c r="I22" s="120" t="s">
        <v>309</v>
      </c>
      <c r="J22" s="120" t="s">
        <v>368</v>
      </c>
      <c r="K22" s="120" t="s">
        <v>318</v>
      </c>
      <c r="L22" s="11">
        <v>359030878</v>
      </c>
      <c r="M22" s="65" t="s">
        <v>369</v>
      </c>
      <c r="N22" s="124">
        <v>40000</v>
      </c>
      <c r="O22" s="124">
        <v>640</v>
      </c>
      <c r="P22" s="121" t="s">
        <v>140</v>
      </c>
      <c r="Q22" s="80">
        <v>45978</v>
      </c>
      <c r="R22" s="124">
        <v>18068</v>
      </c>
      <c r="S22" s="124">
        <v>8320</v>
      </c>
      <c r="T22" s="124">
        <v>0</v>
      </c>
      <c r="U22" s="125">
        <f t="shared" si="1"/>
        <v>9748</v>
      </c>
      <c r="V22" s="117" t="s">
        <v>203</v>
      </c>
      <c r="W22" s="122" t="s">
        <v>429</v>
      </c>
    </row>
    <row r="23" spans="1:23" ht="25" customHeight="1" x14ac:dyDescent="0.3">
      <c r="A23" s="64">
        <v>19</v>
      </c>
      <c r="B23" s="60" t="str">
        <f t="shared" si="2"/>
        <v>UK3652</v>
      </c>
      <c r="C23" s="119" t="str">
        <f t="shared" si="3"/>
        <v>Haldwani</v>
      </c>
      <c r="D23" s="41" t="s">
        <v>424</v>
      </c>
      <c r="E23" s="65">
        <v>46076</v>
      </c>
      <c r="F23" s="38" t="s">
        <v>425</v>
      </c>
      <c r="G23" s="49" t="s">
        <v>426</v>
      </c>
      <c r="H23" s="49" t="s">
        <v>427</v>
      </c>
      <c r="I23" s="120" t="s">
        <v>331</v>
      </c>
      <c r="J23" s="120" t="s">
        <v>392</v>
      </c>
      <c r="K23" s="120" t="s">
        <v>393</v>
      </c>
      <c r="L23" s="11">
        <v>359612627</v>
      </c>
      <c r="M23" s="65" t="s">
        <v>390</v>
      </c>
      <c r="N23" s="124">
        <v>30000</v>
      </c>
      <c r="O23" s="124">
        <v>680</v>
      </c>
      <c r="P23" s="121" t="s">
        <v>131</v>
      </c>
      <c r="Q23" s="80">
        <v>45891</v>
      </c>
      <c r="R23" s="124">
        <v>30000</v>
      </c>
      <c r="S23" s="124">
        <v>17000</v>
      </c>
      <c r="T23" s="124">
        <v>0</v>
      </c>
      <c r="U23" s="125">
        <f t="shared" si="1"/>
        <v>13000</v>
      </c>
      <c r="V23" s="117" t="s">
        <v>209</v>
      </c>
      <c r="W23" s="122" t="s">
        <v>435</v>
      </c>
    </row>
    <row r="24" spans="1:23" ht="25" customHeight="1" x14ac:dyDescent="0.3">
      <c r="A24" s="64">
        <v>20</v>
      </c>
      <c r="B24" s="60" t="str">
        <f t="shared" si="2"/>
        <v>UK3652</v>
      </c>
      <c r="C24" s="119" t="str">
        <f t="shared" si="3"/>
        <v>Haldwani</v>
      </c>
      <c r="D24" s="41" t="s">
        <v>424</v>
      </c>
      <c r="E24" s="65">
        <v>46081</v>
      </c>
      <c r="F24" s="38" t="s">
        <v>425</v>
      </c>
      <c r="G24" s="49" t="s">
        <v>426</v>
      </c>
      <c r="H24" s="49" t="s">
        <v>427</v>
      </c>
      <c r="I24" s="120" t="s">
        <v>279</v>
      </c>
      <c r="J24" s="120" t="s">
        <v>406</v>
      </c>
      <c r="K24" s="120" t="s">
        <v>273</v>
      </c>
      <c r="L24" s="11">
        <v>360056374</v>
      </c>
      <c r="M24" s="65" t="s">
        <v>407</v>
      </c>
      <c r="N24" s="124">
        <v>60000</v>
      </c>
      <c r="O24" s="124">
        <v>960</v>
      </c>
      <c r="P24" s="121" t="s">
        <v>140</v>
      </c>
      <c r="Q24" s="80">
        <v>46026</v>
      </c>
      <c r="R24" s="124">
        <v>3350</v>
      </c>
      <c r="S24" s="124">
        <v>0</v>
      </c>
      <c r="T24" s="124">
        <v>0</v>
      </c>
      <c r="U24" s="125">
        <f t="shared" si="1"/>
        <v>3350</v>
      </c>
      <c r="V24" s="117" t="s">
        <v>203</v>
      </c>
      <c r="W24" s="122" t="s">
        <v>436</v>
      </c>
    </row>
    <row r="25" spans="1:23" ht="25" customHeight="1" x14ac:dyDescent="0.3">
      <c r="A25" s="64">
        <v>21</v>
      </c>
      <c r="B25" s="60" t="str">
        <f t="shared" si="2"/>
        <v>UK3652</v>
      </c>
      <c r="C25" s="119" t="str">
        <f t="shared" si="3"/>
        <v>Haldwani</v>
      </c>
      <c r="D25" s="41" t="s">
        <v>424</v>
      </c>
      <c r="E25" s="65">
        <v>46076</v>
      </c>
      <c r="F25" s="38" t="s">
        <v>425</v>
      </c>
      <c r="G25" s="49" t="s">
        <v>426</v>
      </c>
      <c r="H25" s="49" t="s">
        <v>427</v>
      </c>
      <c r="I25" s="120" t="s">
        <v>351</v>
      </c>
      <c r="J25" s="120" t="s">
        <v>417</v>
      </c>
      <c r="K25" s="120" t="s">
        <v>418</v>
      </c>
      <c r="L25" s="11">
        <v>360153299</v>
      </c>
      <c r="M25" s="65" t="s">
        <v>412</v>
      </c>
      <c r="N25" s="124">
        <v>50000</v>
      </c>
      <c r="O25" s="124">
        <v>800</v>
      </c>
      <c r="P25" s="121" t="s">
        <v>141</v>
      </c>
      <c r="Q25" s="80">
        <v>46065</v>
      </c>
      <c r="R25" s="124">
        <v>3200</v>
      </c>
      <c r="S25" s="124">
        <v>800</v>
      </c>
      <c r="T25" s="124">
        <v>0</v>
      </c>
      <c r="U25" s="125">
        <f t="shared" si="1"/>
        <v>2400</v>
      </c>
      <c r="V25" s="117" t="s">
        <v>202</v>
      </c>
      <c r="W25" s="122" t="s">
        <v>428</v>
      </c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ref="D26:D70" si="4">IF(J26&lt;&gt;"", $D$5, "")</f>
        <v/>
      </c>
      <c r="E26" s="65"/>
      <c r="F26" s="38" t="str">
        <f t="shared" ref="F26:F70" si="5">IF(J26&lt;&gt;"", $F$5, "")</f>
        <v/>
      </c>
      <c r="G26" s="49" t="str">
        <f t="shared" ref="G26:G70" si="6">IF(J26&lt;&gt;"", $G$5, "")</f>
        <v/>
      </c>
      <c r="H26" s="49" t="str">
        <f t="shared" ref="H26:H70" si="7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H6" sqref="BH6"/>
    </sheetView>
  </sheetViews>
  <sheetFormatPr defaultColWidth="0" defaultRowHeight="14.5" zeroHeight="1" x14ac:dyDescent="0.35"/>
  <cols>
    <col min="1" max="1" width="6" style="99" customWidth="1"/>
    <col min="2" max="2" width="3.54296875" style="99" customWidth="1"/>
    <col min="3" max="3" width="5.36328125" style="99" customWidth="1"/>
    <col min="4" max="4" width="5.54296875" style="99" customWidth="1"/>
    <col min="5" max="5" width="6" style="99" customWidth="1"/>
    <col min="6" max="6" width="5.36328125" style="99" customWidth="1"/>
    <col min="7" max="7" width="7.54296875" style="99" customWidth="1"/>
    <col min="8" max="8" width="6" style="99" customWidth="1"/>
    <col min="9" max="9" width="6.36328125" style="99" customWidth="1"/>
    <col min="10" max="10" width="8.1796875" style="99" customWidth="1"/>
    <col min="11" max="11" width="5.90625" style="99" customWidth="1"/>
    <col min="12" max="12" width="8.36328125" style="99" customWidth="1"/>
    <col min="13" max="13" width="7.1796875" style="99" customWidth="1"/>
    <col min="14" max="14" width="7.6328125" style="99" customWidth="1"/>
    <col min="15" max="15" width="29.81640625" style="99" customWidth="1"/>
    <col min="16" max="16" width="6.54296875" style="99" customWidth="1"/>
    <col min="17" max="17" width="14.1796875" style="99" customWidth="1"/>
    <col min="18" max="18" width="13.1796875" style="99" customWidth="1"/>
    <col min="19" max="19" width="11.1796875" style="99" customWidth="1"/>
    <col min="20" max="20" width="9" style="99" customWidth="1"/>
    <col min="21" max="21" width="6.08984375" style="99" customWidth="1"/>
    <col min="22" max="22" width="7.54296875" style="99" customWidth="1"/>
    <col min="23" max="23" width="8.81640625" style="99" customWidth="1"/>
    <col min="24" max="24" width="17.08984375" style="99" customWidth="1"/>
    <col min="25" max="25" width="12.81640625" style="99" bestFit="1" customWidth="1"/>
    <col min="26" max="26" width="15" style="99" customWidth="1"/>
    <col min="27" max="27" width="13" style="99" bestFit="1" customWidth="1"/>
    <col min="28" max="28" width="8.81640625" style="99" customWidth="1"/>
    <col min="29" max="29" width="9.90625" style="99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3" width="8.81640625" style="99" customWidth="1"/>
    <col min="54" max="54" width="7.36328125" style="99" customWidth="1"/>
    <col min="55" max="55" width="5.36328125" style="99" customWidth="1"/>
    <col min="56" max="56" width="8.6328125" style="99" customWidth="1"/>
    <col min="57" max="57" width="7.6328125" style="99" customWidth="1"/>
    <col min="58" max="58" width="10.81640625" style="99" customWidth="1"/>
    <col min="59" max="59" width="14.453125" style="99" customWidth="1"/>
    <col min="60" max="60" width="21.54296875" style="99" customWidth="1"/>
    <col min="61" max="61" width="7.90625" style="99" customWidth="1"/>
    <col min="62" max="62" width="12" style="99" customWidth="1"/>
    <col min="63" max="63" width="10.36328125" style="100" customWidth="1"/>
    <col min="64" max="64" width="15.453125" style="100" customWidth="1"/>
    <col min="65" max="65" width="13.1796875" style="101" customWidth="1"/>
    <col min="66" max="66" width="14.08984375" style="102" customWidth="1"/>
    <col min="67" max="67" width="15.1796875" style="103" customWidth="1"/>
    <col min="68" max="68" width="10.1796875" style="99" customWidth="1"/>
    <col min="69" max="69" width="26.81640625" style="104" customWidth="1"/>
    <col min="70" max="70" width="67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104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253</v>
      </c>
      <c r="G5" s="84" t="s">
        <v>254</v>
      </c>
      <c r="H5" s="38" t="s">
        <v>255</v>
      </c>
      <c r="I5" s="84">
        <v>209812</v>
      </c>
      <c r="J5" s="38" t="s">
        <v>256</v>
      </c>
      <c r="K5" s="84">
        <v>209812</v>
      </c>
      <c r="L5" s="84" t="s">
        <v>264</v>
      </c>
      <c r="M5" s="38" t="s">
        <v>265</v>
      </c>
      <c r="N5" s="84">
        <v>475441</v>
      </c>
      <c r="O5" s="84" t="s">
        <v>326</v>
      </c>
      <c r="P5" s="84">
        <v>812559</v>
      </c>
      <c r="Q5" s="38" t="s">
        <v>334</v>
      </c>
      <c r="R5" s="38" t="s">
        <v>292</v>
      </c>
      <c r="S5" s="84" t="s">
        <v>335</v>
      </c>
      <c r="T5" s="84" t="s">
        <v>335</v>
      </c>
      <c r="U5" s="84" t="s">
        <v>260</v>
      </c>
      <c r="V5" s="84" t="s">
        <v>266</v>
      </c>
      <c r="W5" s="84">
        <v>0</v>
      </c>
      <c r="X5" s="38" t="s">
        <v>267</v>
      </c>
      <c r="Y5" s="84">
        <v>358437561</v>
      </c>
      <c r="Z5" s="38" t="s">
        <v>336</v>
      </c>
      <c r="AA5" s="108" t="s">
        <v>296</v>
      </c>
      <c r="AB5" s="84">
        <v>40000</v>
      </c>
      <c r="AC5" s="108"/>
      <c r="AD5" s="84">
        <v>75</v>
      </c>
      <c r="AE5" s="84" t="s">
        <v>293</v>
      </c>
      <c r="AF5" s="84" t="s">
        <v>307</v>
      </c>
      <c r="AG5" s="108" t="s">
        <v>308</v>
      </c>
      <c r="AH5" s="84" t="s">
        <v>283</v>
      </c>
      <c r="AI5" s="108" t="s">
        <v>333</v>
      </c>
      <c r="AJ5" s="84">
        <v>640</v>
      </c>
      <c r="AK5" s="84">
        <v>640</v>
      </c>
      <c r="AL5" s="108" t="s">
        <v>321</v>
      </c>
      <c r="AM5" s="84">
        <v>36460.5</v>
      </c>
      <c r="AN5" s="112">
        <v>7699.5</v>
      </c>
      <c r="AO5" s="112">
        <v>44160</v>
      </c>
      <c r="AP5" s="112">
        <v>3539.5</v>
      </c>
      <c r="AQ5" s="112">
        <v>56.5</v>
      </c>
      <c r="AR5" s="112">
        <v>3596</v>
      </c>
      <c r="AS5" s="112">
        <v>1249.3599999999999</v>
      </c>
      <c r="AT5" s="112">
        <v>30.64</v>
      </c>
      <c r="AU5" s="112">
        <v>1280</v>
      </c>
      <c r="AV5" s="84">
        <v>71</v>
      </c>
      <c r="AW5" s="84"/>
      <c r="AX5" s="84"/>
      <c r="AY5" s="108"/>
      <c r="AZ5" s="84"/>
      <c r="BA5" s="84"/>
      <c r="BB5" s="84" t="s">
        <v>263</v>
      </c>
      <c r="BC5" s="84" t="s">
        <v>145</v>
      </c>
      <c r="BD5" s="108"/>
      <c r="BE5" s="84">
        <v>0</v>
      </c>
      <c r="BF5" s="38" t="s">
        <v>335</v>
      </c>
      <c r="BG5" s="84" t="s">
        <v>337</v>
      </c>
      <c r="BH5" s="114" t="s">
        <v>422</v>
      </c>
      <c r="BI5" s="38" t="s">
        <v>110</v>
      </c>
      <c r="BJ5" s="85">
        <v>46077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/>
      <c r="BQ5" s="117" t="s">
        <v>205</v>
      </c>
      <c r="BR5" s="130" t="s">
        <v>438</v>
      </c>
    </row>
    <row r="6" spans="1:70" s="113" customFormat="1" ht="15" customHeight="1" x14ac:dyDescent="0.3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253</v>
      </c>
      <c r="G6" s="84" t="s">
        <v>254</v>
      </c>
      <c r="H6" s="38" t="s">
        <v>255</v>
      </c>
      <c r="I6" s="84">
        <v>211697</v>
      </c>
      <c r="J6" s="38" t="s">
        <v>270</v>
      </c>
      <c r="K6" s="84">
        <v>211697</v>
      </c>
      <c r="L6" s="84" t="s">
        <v>264</v>
      </c>
      <c r="M6" s="38" t="s">
        <v>265</v>
      </c>
      <c r="N6" s="84">
        <v>477291</v>
      </c>
      <c r="O6" s="84" t="s">
        <v>271</v>
      </c>
      <c r="P6" s="84">
        <v>752305</v>
      </c>
      <c r="Q6" s="38" t="s">
        <v>294</v>
      </c>
      <c r="R6" s="38" t="s">
        <v>259</v>
      </c>
      <c r="S6" s="84" t="s">
        <v>343</v>
      </c>
      <c r="T6" s="84" t="s">
        <v>343</v>
      </c>
      <c r="U6" s="84" t="s">
        <v>260</v>
      </c>
      <c r="V6" s="84" t="s">
        <v>261</v>
      </c>
      <c r="W6" s="84">
        <v>0</v>
      </c>
      <c r="X6" s="38" t="s">
        <v>342</v>
      </c>
      <c r="Y6" s="84">
        <v>358606975</v>
      </c>
      <c r="Z6" s="38" t="s">
        <v>344</v>
      </c>
      <c r="AA6" s="108" t="s">
        <v>333</v>
      </c>
      <c r="AB6" s="84">
        <v>45000</v>
      </c>
      <c r="AC6" s="108"/>
      <c r="AD6" s="84">
        <v>75</v>
      </c>
      <c r="AE6" s="84" t="s">
        <v>291</v>
      </c>
      <c r="AF6" s="84" t="s">
        <v>345</v>
      </c>
      <c r="AG6" s="108" t="s">
        <v>346</v>
      </c>
      <c r="AH6" s="84" t="s">
        <v>283</v>
      </c>
      <c r="AI6" s="108" t="s">
        <v>315</v>
      </c>
      <c r="AJ6" s="84">
        <v>710</v>
      </c>
      <c r="AK6" s="84">
        <v>710</v>
      </c>
      <c r="AL6" s="108" t="s">
        <v>347</v>
      </c>
      <c r="AM6" s="84">
        <v>29756.53</v>
      </c>
      <c r="AN6" s="112">
        <v>7873.47</v>
      </c>
      <c r="AO6" s="112">
        <v>37630</v>
      </c>
      <c r="AP6" s="112">
        <v>15243.47</v>
      </c>
      <c r="AQ6" s="112">
        <v>870.53</v>
      </c>
      <c r="AR6" s="112">
        <v>16114</v>
      </c>
      <c r="AS6" s="112">
        <v>10573.7</v>
      </c>
      <c r="AT6" s="112">
        <v>786.3</v>
      </c>
      <c r="AU6" s="112">
        <v>11360</v>
      </c>
      <c r="AV6" s="84">
        <v>69</v>
      </c>
      <c r="AW6" s="84"/>
      <c r="AX6" s="84"/>
      <c r="AY6" s="108"/>
      <c r="AZ6" s="84"/>
      <c r="BA6" s="84"/>
      <c r="BB6" s="84" t="s">
        <v>263</v>
      </c>
      <c r="BC6" s="84" t="s">
        <v>145</v>
      </c>
      <c r="BD6" s="108"/>
      <c r="BE6" s="84">
        <v>0</v>
      </c>
      <c r="BF6" s="38" t="s">
        <v>343</v>
      </c>
      <c r="BG6" s="84" t="s">
        <v>348</v>
      </c>
      <c r="BH6" s="114" t="s">
        <v>422</v>
      </c>
      <c r="BI6" s="38" t="s">
        <v>110</v>
      </c>
      <c r="BJ6" s="85">
        <v>46079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10650</v>
      </c>
      <c r="BQ6" s="117" t="s">
        <v>202</v>
      </c>
      <c r="BR6" s="130" t="s">
        <v>430</v>
      </c>
    </row>
    <row r="7" spans="1:70" s="113" customFormat="1" ht="15" customHeight="1" x14ac:dyDescent="0.3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253</v>
      </c>
      <c r="G7" s="84" t="s">
        <v>254</v>
      </c>
      <c r="H7" s="38" t="s">
        <v>255</v>
      </c>
      <c r="I7" s="84">
        <v>209812</v>
      </c>
      <c r="J7" s="38" t="s">
        <v>256</v>
      </c>
      <c r="K7" s="84">
        <v>209812</v>
      </c>
      <c r="L7" s="84" t="s">
        <v>264</v>
      </c>
      <c r="M7" s="38" t="s">
        <v>265</v>
      </c>
      <c r="N7" s="84">
        <v>475441</v>
      </c>
      <c r="O7" s="84" t="s">
        <v>326</v>
      </c>
      <c r="P7" s="84">
        <v>812559</v>
      </c>
      <c r="Q7" s="38" t="s">
        <v>334</v>
      </c>
      <c r="R7" s="38" t="s">
        <v>292</v>
      </c>
      <c r="S7" s="84" t="s">
        <v>357</v>
      </c>
      <c r="T7" s="84" t="s">
        <v>357</v>
      </c>
      <c r="U7" s="84" t="s">
        <v>260</v>
      </c>
      <c r="V7" s="84" t="s">
        <v>266</v>
      </c>
      <c r="W7" s="84">
        <v>0</v>
      </c>
      <c r="X7" s="38" t="s">
        <v>267</v>
      </c>
      <c r="Y7" s="84">
        <v>358731482</v>
      </c>
      <c r="Z7" s="38" t="s">
        <v>358</v>
      </c>
      <c r="AA7" s="108" t="s">
        <v>350</v>
      </c>
      <c r="AB7" s="84">
        <v>40000</v>
      </c>
      <c r="AC7" s="108"/>
      <c r="AD7" s="84">
        <v>75</v>
      </c>
      <c r="AE7" s="84" t="s">
        <v>293</v>
      </c>
      <c r="AF7" s="84" t="s">
        <v>287</v>
      </c>
      <c r="AG7" s="108" t="s">
        <v>288</v>
      </c>
      <c r="AH7" s="84" t="s">
        <v>283</v>
      </c>
      <c r="AI7" s="108" t="s">
        <v>356</v>
      </c>
      <c r="AJ7" s="84">
        <v>640</v>
      </c>
      <c r="AK7" s="84">
        <v>640</v>
      </c>
      <c r="AL7" s="108" t="s">
        <v>321</v>
      </c>
      <c r="AM7" s="84">
        <v>34793</v>
      </c>
      <c r="AN7" s="112">
        <v>7447</v>
      </c>
      <c r="AO7" s="112">
        <v>42240</v>
      </c>
      <c r="AP7" s="112">
        <v>5207</v>
      </c>
      <c r="AQ7" s="112">
        <v>117</v>
      </c>
      <c r="AR7" s="112">
        <v>5324</v>
      </c>
      <c r="AS7" s="112">
        <v>1233.49</v>
      </c>
      <c r="AT7" s="112">
        <v>46.51</v>
      </c>
      <c r="AU7" s="112">
        <v>1280</v>
      </c>
      <c r="AV7" s="84">
        <v>68</v>
      </c>
      <c r="AW7" s="84"/>
      <c r="AX7" s="84"/>
      <c r="AY7" s="108"/>
      <c r="AZ7" s="84"/>
      <c r="BA7" s="84"/>
      <c r="BB7" s="84" t="s">
        <v>263</v>
      </c>
      <c r="BC7" s="84" t="s">
        <v>145</v>
      </c>
      <c r="BD7" s="108"/>
      <c r="BE7" s="84">
        <v>0</v>
      </c>
      <c r="BF7" s="38" t="s">
        <v>357</v>
      </c>
      <c r="BG7" s="84" t="s">
        <v>359</v>
      </c>
      <c r="BH7" s="114" t="s">
        <v>422</v>
      </c>
      <c r="BI7" s="38" t="s">
        <v>110</v>
      </c>
      <c r="BJ7" s="85">
        <v>46077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10615</v>
      </c>
      <c r="BQ7" s="117" t="s">
        <v>202</v>
      </c>
      <c r="BR7" s="130" t="s">
        <v>440</v>
      </c>
    </row>
    <row r="8" spans="1:70" s="113" customFormat="1" ht="15" customHeight="1" x14ac:dyDescent="0.3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253</v>
      </c>
      <c r="G8" s="84" t="s">
        <v>254</v>
      </c>
      <c r="H8" s="38" t="s">
        <v>255</v>
      </c>
      <c r="I8" s="84">
        <v>213960</v>
      </c>
      <c r="J8" s="38" t="s">
        <v>281</v>
      </c>
      <c r="K8" s="84">
        <v>213960</v>
      </c>
      <c r="L8" s="84" t="s">
        <v>264</v>
      </c>
      <c r="M8" s="38" t="s">
        <v>265</v>
      </c>
      <c r="N8" s="84">
        <v>538286</v>
      </c>
      <c r="O8" s="84" t="s">
        <v>353</v>
      </c>
      <c r="P8" s="84">
        <v>895677</v>
      </c>
      <c r="Q8" s="38" t="s">
        <v>354</v>
      </c>
      <c r="R8" s="38" t="s">
        <v>259</v>
      </c>
      <c r="S8" s="84" t="s">
        <v>360</v>
      </c>
      <c r="T8" s="84" t="s">
        <v>360</v>
      </c>
      <c r="U8" s="84" t="s">
        <v>260</v>
      </c>
      <c r="V8" s="84" t="s">
        <v>261</v>
      </c>
      <c r="W8" s="84">
        <v>0</v>
      </c>
      <c r="X8" s="38" t="s">
        <v>338</v>
      </c>
      <c r="Y8" s="84">
        <v>358939624</v>
      </c>
      <c r="Z8" s="38" t="s">
        <v>361</v>
      </c>
      <c r="AA8" s="108" t="s">
        <v>352</v>
      </c>
      <c r="AB8" s="84">
        <v>39000</v>
      </c>
      <c r="AC8" s="108"/>
      <c r="AD8" s="84">
        <v>75</v>
      </c>
      <c r="AE8" s="84" t="s">
        <v>291</v>
      </c>
      <c r="AF8" s="84" t="s">
        <v>349</v>
      </c>
      <c r="AG8" s="108" t="s">
        <v>355</v>
      </c>
      <c r="AH8" s="84" t="s">
        <v>283</v>
      </c>
      <c r="AI8" s="108" t="s">
        <v>340</v>
      </c>
      <c r="AJ8" s="84">
        <v>620</v>
      </c>
      <c r="AK8" s="84">
        <v>620</v>
      </c>
      <c r="AL8" s="108" t="s">
        <v>316</v>
      </c>
      <c r="AM8" s="84">
        <v>32219.71</v>
      </c>
      <c r="AN8" s="112">
        <v>7460.29</v>
      </c>
      <c r="AO8" s="112">
        <v>39680</v>
      </c>
      <c r="AP8" s="112">
        <v>6780.29</v>
      </c>
      <c r="AQ8" s="112">
        <v>198.71</v>
      </c>
      <c r="AR8" s="112">
        <v>6979</v>
      </c>
      <c r="AS8" s="112">
        <v>587.82000000000005</v>
      </c>
      <c r="AT8" s="112">
        <v>32.18</v>
      </c>
      <c r="AU8" s="112">
        <v>620</v>
      </c>
      <c r="AV8" s="84">
        <v>65</v>
      </c>
      <c r="AW8" s="84"/>
      <c r="AX8" s="84"/>
      <c r="AY8" s="108"/>
      <c r="AZ8" s="84"/>
      <c r="BA8" s="84"/>
      <c r="BB8" s="84" t="s">
        <v>263</v>
      </c>
      <c r="BC8" s="84" t="s">
        <v>145</v>
      </c>
      <c r="BD8" s="108"/>
      <c r="BE8" s="84">
        <v>0</v>
      </c>
      <c r="BF8" s="38" t="s">
        <v>360</v>
      </c>
      <c r="BG8" s="84" t="s">
        <v>362</v>
      </c>
      <c r="BH8" s="114" t="s">
        <v>422</v>
      </c>
      <c r="BI8" s="38" t="s">
        <v>110</v>
      </c>
      <c r="BJ8" s="85">
        <v>46080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9920</v>
      </c>
      <c r="BQ8" s="117" t="s">
        <v>202</v>
      </c>
      <c r="BR8" s="130" t="s">
        <v>432</v>
      </c>
    </row>
    <row r="9" spans="1:70" s="113" customFormat="1" ht="15" customHeight="1" x14ac:dyDescent="0.3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253</v>
      </c>
      <c r="G9" s="84" t="s">
        <v>254</v>
      </c>
      <c r="H9" s="38" t="s">
        <v>255</v>
      </c>
      <c r="I9" s="84">
        <v>207959</v>
      </c>
      <c r="J9" s="38" t="s">
        <v>286</v>
      </c>
      <c r="K9" s="84">
        <v>207959</v>
      </c>
      <c r="L9" s="84" t="s">
        <v>264</v>
      </c>
      <c r="M9" s="38" t="s">
        <v>265</v>
      </c>
      <c r="N9" s="84">
        <v>495302</v>
      </c>
      <c r="O9" s="84" t="s">
        <v>309</v>
      </c>
      <c r="P9" s="84">
        <v>802643</v>
      </c>
      <c r="Q9" s="38" t="s">
        <v>310</v>
      </c>
      <c r="R9" s="38" t="s">
        <v>292</v>
      </c>
      <c r="S9" s="84" t="s">
        <v>368</v>
      </c>
      <c r="T9" s="84" t="s">
        <v>368</v>
      </c>
      <c r="U9" s="84" t="s">
        <v>260</v>
      </c>
      <c r="V9" s="84" t="s">
        <v>266</v>
      </c>
      <c r="W9" s="84">
        <v>0</v>
      </c>
      <c r="X9" s="38" t="s">
        <v>267</v>
      </c>
      <c r="Y9" s="84">
        <v>359030878</v>
      </c>
      <c r="Z9" s="38" t="s">
        <v>318</v>
      </c>
      <c r="AA9" s="108" t="s">
        <v>369</v>
      </c>
      <c r="AB9" s="84">
        <v>40000</v>
      </c>
      <c r="AC9" s="108"/>
      <c r="AD9" s="84">
        <v>75</v>
      </c>
      <c r="AE9" s="84" t="s">
        <v>293</v>
      </c>
      <c r="AF9" s="84" t="s">
        <v>370</v>
      </c>
      <c r="AG9" s="108" t="s">
        <v>371</v>
      </c>
      <c r="AH9" s="84" t="s">
        <v>283</v>
      </c>
      <c r="AI9" s="108" t="s">
        <v>372</v>
      </c>
      <c r="AJ9" s="84">
        <v>640</v>
      </c>
      <c r="AK9" s="84">
        <v>640</v>
      </c>
      <c r="AL9" s="108" t="s">
        <v>297</v>
      </c>
      <c r="AM9" s="84">
        <v>29384.61</v>
      </c>
      <c r="AN9" s="112">
        <v>7095.39</v>
      </c>
      <c r="AO9" s="112">
        <v>36480</v>
      </c>
      <c r="AP9" s="112">
        <v>10615.39</v>
      </c>
      <c r="AQ9" s="112">
        <v>468.61</v>
      </c>
      <c r="AR9" s="112">
        <v>11084</v>
      </c>
      <c r="AS9" s="112">
        <v>589.61</v>
      </c>
      <c r="AT9" s="112">
        <v>50.39</v>
      </c>
      <c r="AU9" s="112">
        <v>640</v>
      </c>
      <c r="AV9" s="84">
        <v>58</v>
      </c>
      <c r="AW9" s="84"/>
      <c r="AX9" s="84"/>
      <c r="AY9" s="108"/>
      <c r="AZ9" s="84"/>
      <c r="BA9" s="84"/>
      <c r="BB9" s="84" t="s">
        <v>263</v>
      </c>
      <c r="BC9" s="84" t="s">
        <v>145</v>
      </c>
      <c r="BD9" s="108"/>
      <c r="BE9" s="84">
        <v>0</v>
      </c>
      <c r="BF9" s="38" t="s">
        <v>368</v>
      </c>
      <c r="BG9" s="84" t="s">
        <v>373</v>
      </c>
      <c r="BH9" s="114" t="s">
        <v>422</v>
      </c>
      <c r="BI9" s="38" t="s">
        <v>110</v>
      </c>
      <c r="BJ9" s="85">
        <v>46080</v>
      </c>
      <c r="BK9" s="84"/>
      <c r="BL9" s="38" t="s">
        <v>114</v>
      </c>
      <c r="BM9" s="115" t="s">
        <v>119</v>
      </c>
      <c r="BN9" s="116" t="s">
        <v>201</v>
      </c>
      <c r="BO9" s="84" t="s">
        <v>245</v>
      </c>
      <c r="BP9" s="84">
        <v>18068</v>
      </c>
      <c r="BQ9" s="117" t="s">
        <v>203</v>
      </c>
      <c r="BR9" s="130" t="s">
        <v>429</v>
      </c>
    </row>
    <row r="10" spans="1:70" s="113" customFormat="1" ht="15" customHeight="1" x14ac:dyDescent="0.3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253</v>
      </c>
      <c r="G10" s="84" t="s">
        <v>254</v>
      </c>
      <c r="H10" s="38" t="s">
        <v>255</v>
      </c>
      <c r="I10" s="84">
        <v>209812</v>
      </c>
      <c r="J10" s="38" t="s">
        <v>256</v>
      </c>
      <c r="K10" s="84">
        <v>209812</v>
      </c>
      <c r="L10" s="84" t="s">
        <v>264</v>
      </c>
      <c r="M10" s="38" t="s">
        <v>265</v>
      </c>
      <c r="N10" s="84">
        <v>475441</v>
      </c>
      <c r="O10" s="84" t="s">
        <v>326</v>
      </c>
      <c r="P10" s="84">
        <v>812559</v>
      </c>
      <c r="Q10" s="38" t="s">
        <v>334</v>
      </c>
      <c r="R10" s="38" t="s">
        <v>259</v>
      </c>
      <c r="S10" s="84" t="s">
        <v>335</v>
      </c>
      <c r="T10" s="84" t="s">
        <v>335</v>
      </c>
      <c r="U10" s="84" t="s">
        <v>260</v>
      </c>
      <c r="V10" s="84" t="s">
        <v>266</v>
      </c>
      <c r="W10" s="84">
        <v>0</v>
      </c>
      <c r="X10" s="38" t="s">
        <v>267</v>
      </c>
      <c r="Y10" s="84">
        <v>359476381</v>
      </c>
      <c r="Z10" s="38" t="s">
        <v>336</v>
      </c>
      <c r="AA10" s="108" t="s">
        <v>376</v>
      </c>
      <c r="AB10" s="84">
        <v>25000</v>
      </c>
      <c r="AC10" s="108"/>
      <c r="AD10" s="84">
        <v>75</v>
      </c>
      <c r="AE10" s="84" t="s">
        <v>375</v>
      </c>
      <c r="AF10" s="84" t="s">
        <v>307</v>
      </c>
      <c r="AG10" s="108" t="s">
        <v>308</v>
      </c>
      <c r="AH10" s="84" t="s">
        <v>283</v>
      </c>
      <c r="AI10" s="108" t="s">
        <v>377</v>
      </c>
      <c r="AJ10" s="84">
        <v>400</v>
      </c>
      <c r="AK10" s="84">
        <v>400</v>
      </c>
      <c r="AL10" s="108" t="s">
        <v>321</v>
      </c>
      <c r="AM10" s="84">
        <v>9047.57</v>
      </c>
      <c r="AN10" s="112">
        <v>2952.43</v>
      </c>
      <c r="AO10" s="112">
        <v>12000</v>
      </c>
      <c r="AP10" s="112">
        <v>15952.43</v>
      </c>
      <c r="AQ10" s="112">
        <v>1774.57</v>
      </c>
      <c r="AR10" s="112">
        <v>17727</v>
      </c>
      <c r="AS10" s="112">
        <v>650.1</v>
      </c>
      <c r="AT10" s="112">
        <v>149.9</v>
      </c>
      <c r="AU10" s="112">
        <v>800</v>
      </c>
      <c r="AV10" s="84">
        <v>32</v>
      </c>
      <c r="AW10" s="84"/>
      <c r="AX10" s="84"/>
      <c r="AY10" s="108"/>
      <c r="AZ10" s="84"/>
      <c r="BA10" s="84"/>
      <c r="BB10" s="84" t="s">
        <v>263</v>
      </c>
      <c r="BC10" s="84" t="s">
        <v>145</v>
      </c>
      <c r="BD10" s="108"/>
      <c r="BE10" s="84">
        <v>0</v>
      </c>
      <c r="BF10" s="38" t="s">
        <v>335</v>
      </c>
      <c r="BG10" s="84" t="s">
        <v>337</v>
      </c>
      <c r="BH10" s="114" t="s">
        <v>422</v>
      </c>
      <c r="BI10" s="38" t="s">
        <v>110</v>
      </c>
      <c r="BJ10" s="85">
        <v>46077</v>
      </c>
      <c r="BK10" s="84"/>
      <c r="BL10" s="38" t="s">
        <v>114</v>
      </c>
      <c r="BM10" s="115" t="s">
        <v>119</v>
      </c>
      <c r="BN10" s="116" t="s">
        <v>201</v>
      </c>
      <c r="BO10" s="84" t="s">
        <v>245</v>
      </c>
      <c r="BP10" s="84"/>
      <c r="BQ10" s="117" t="s">
        <v>205</v>
      </c>
      <c r="BR10" s="118" t="s">
        <v>431</v>
      </c>
    </row>
    <row r="11" spans="1:70" s="113" customFormat="1" ht="15" hidden="1" customHeight="1" x14ac:dyDescent="0.3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253</v>
      </c>
      <c r="G11" s="84" t="s">
        <v>254</v>
      </c>
      <c r="H11" s="38" t="s">
        <v>255</v>
      </c>
      <c r="I11" s="84">
        <v>209812</v>
      </c>
      <c r="J11" s="38" t="s">
        <v>256</v>
      </c>
      <c r="K11" s="84">
        <v>209812</v>
      </c>
      <c r="L11" s="84" t="s">
        <v>264</v>
      </c>
      <c r="M11" s="38" t="s">
        <v>265</v>
      </c>
      <c r="N11" s="84">
        <v>475441</v>
      </c>
      <c r="O11" s="84" t="s">
        <v>326</v>
      </c>
      <c r="P11" s="84">
        <v>812559</v>
      </c>
      <c r="Q11" s="38" t="s">
        <v>334</v>
      </c>
      <c r="R11" s="38" t="s">
        <v>259</v>
      </c>
      <c r="S11" s="84" t="s">
        <v>357</v>
      </c>
      <c r="T11" s="84" t="s">
        <v>357</v>
      </c>
      <c r="U11" s="84" t="s">
        <v>260</v>
      </c>
      <c r="V11" s="84" t="s">
        <v>266</v>
      </c>
      <c r="W11" s="84">
        <v>0</v>
      </c>
      <c r="X11" s="38" t="s">
        <v>267</v>
      </c>
      <c r="Y11" s="84">
        <v>359476390</v>
      </c>
      <c r="Z11" s="38" t="s">
        <v>378</v>
      </c>
      <c r="AA11" s="108" t="s">
        <v>379</v>
      </c>
      <c r="AB11" s="84">
        <v>65000</v>
      </c>
      <c r="AC11" s="108"/>
      <c r="AD11" s="84">
        <v>75</v>
      </c>
      <c r="AE11" s="84" t="s">
        <v>375</v>
      </c>
      <c r="AF11" s="84" t="s">
        <v>287</v>
      </c>
      <c r="AG11" s="108" t="s">
        <v>288</v>
      </c>
      <c r="AH11" s="84" t="s">
        <v>283</v>
      </c>
      <c r="AI11" s="108" t="s">
        <v>377</v>
      </c>
      <c r="AJ11" s="84">
        <v>1030</v>
      </c>
      <c r="AK11" s="84">
        <v>1030</v>
      </c>
      <c r="AL11" s="108" t="s">
        <v>305</v>
      </c>
      <c r="AM11" s="84">
        <v>24920.2</v>
      </c>
      <c r="AN11" s="112">
        <v>8039.8</v>
      </c>
      <c r="AO11" s="112">
        <v>32960</v>
      </c>
      <c r="AP11" s="112">
        <v>40079.800000000003</v>
      </c>
      <c r="AQ11" s="112">
        <v>4336.2</v>
      </c>
      <c r="AR11" s="112">
        <v>44416</v>
      </c>
      <c r="AS11" s="112">
        <v>0</v>
      </c>
      <c r="AT11" s="112">
        <v>0</v>
      </c>
      <c r="AU11" s="112">
        <v>0</v>
      </c>
      <c r="AV11" s="84">
        <v>32</v>
      </c>
      <c r="AW11" s="84"/>
      <c r="AX11" s="84"/>
      <c r="AY11" s="108"/>
      <c r="AZ11" s="84"/>
      <c r="BA11" s="84"/>
      <c r="BB11" s="84" t="s">
        <v>263</v>
      </c>
      <c r="BC11" s="84" t="s">
        <v>145</v>
      </c>
      <c r="BD11" s="108"/>
      <c r="BE11" s="84">
        <v>0</v>
      </c>
      <c r="BF11" s="38" t="s">
        <v>357</v>
      </c>
      <c r="BG11" s="84" t="s">
        <v>359</v>
      </c>
      <c r="BH11" s="114" t="s">
        <v>422</v>
      </c>
      <c r="BI11" s="38" t="s">
        <v>110</v>
      </c>
      <c r="BJ11" s="85">
        <v>46077</v>
      </c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/>
      <c r="BQ11" s="117"/>
      <c r="BR11" s="118" t="s">
        <v>423</v>
      </c>
    </row>
    <row r="12" spans="1:70" s="113" customFormat="1" ht="15" customHeight="1" x14ac:dyDescent="0.3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253</v>
      </c>
      <c r="G12" s="84" t="s">
        <v>254</v>
      </c>
      <c r="H12" s="38" t="s">
        <v>255</v>
      </c>
      <c r="I12" s="84">
        <v>213960</v>
      </c>
      <c r="J12" s="38" t="s">
        <v>281</v>
      </c>
      <c r="K12" s="84">
        <v>213960</v>
      </c>
      <c r="L12" s="84" t="s">
        <v>264</v>
      </c>
      <c r="M12" s="38" t="s">
        <v>265</v>
      </c>
      <c r="N12" s="84">
        <v>538286</v>
      </c>
      <c r="O12" s="84" t="s">
        <v>353</v>
      </c>
      <c r="P12" s="84">
        <v>895677</v>
      </c>
      <c r="Q12" s="38" t="s">
        <v>354</v>
      </c>
      <c r="R12" s="38" t="s">
        <v>292</v>
      </c>
      <c r="S12" s="84" t="s">
        <v>363</v>
      </c>
      <c r="T12" s="84" t="s">
        <v>363</v>
      </c>
      <c r="U12" s="84" t="s">
        <v>260</v>
      </c>
      <c r="V12" s="84" t="s">
        <v>261</v>
      </c>
      <c r="W12" s="84">
        <v>0</v>
      </c>
      <c r="X12" s="38" t="s">
        <v>374</v>
      </c>
      <c r="Y12" s="84">
        <v>359511427</v>
      </c>
      <c r="Z12" s="38" t="s">
        <v>364</v>
      </c>
      <c r="AA12" s="108" t="s">
        <v>381</v>
      </c>
      <c r="AB12" s="84">
        <v>30000</v>
      </c>
      <c r="AC12" s="108"/>
      <c r="AD12" s="84">
        <v>75</v>
      </c>
      <c r="AE12" s="84" t="s">
        <v>293</v>
      </c>
      <c r="AF12" s="84" t="s">
        <v>349</v>
      </c>
      <c r="AG12" s="108" t="s">
        <v>355</v>
      </c>
      <c r="AH12" s="84" t="s">
        <v>283</v>
      </c>
      <c r="AI12" s="108" t="s">
        <v>382</v>
      </c>
      <c r="AJ12" s="84">
        <v>480</v>
      </c>
      <c r="AK12" s="84">
        <v>480</v>
      </c>
      <c r="AL12" s="108" t="s">
        <v>298</v>
      </c>
      <c r="AM12" s="84">
        <v>10640.4</v>
      </c>
      <c r="AN12" s="112">
        <v>3519.6</v>
      </c>
      <c r="AO12" s="112">
        <v>14160</v>
      </c>
      <c r="AP12" s="112">
        <v>19359.599999999999</v>
      </c>
      <c r="AQ12" s="112">
        <v>2124.4</v>
      </c>
      <c r="AR12" s="112">
        <v>21484</v>
      </c>
      <c r="AS12" s="112">
        <v>240</v>
      </c>
      <c r="AT12" s="112">
        <v>0</v>
      </c>
      <c r="AU12" s="112">
        <v>240</v>
      </c>
      <c r="AV12" s="84">
        <v>30</v>
      </c>
      <c r="AW12" s="84"/>
      <c r="AX12" s="84"/>
      <c r="AY12" s="108"/>
      <c r="AZ12" s="84"/>
      <c r="BA12" s="84"/>
      <c r="BB12" s="84" t="s">
        <v>263</v>
      </c>
      <c r="BC12" s="84" t="s">
        <v>145</v>
      </c>
      <c r="BD12" s="108"/>
      <c r="BE12" s="84">
        <v>0</v>
      </c>
      <c r="BF12" s="38" t="s">
        <v>363</v>
      </c>
      <c r="BG12" s="84" t="s">
        <v>365</v>
      </c>
      <c r="BH12" s="114" t="s">
        <v>422</v>
      </c>
      <c r="BI12" s="38" t="s">
        <v>110</v>
      </c>
      <c r="BJ12" s="85">
        <v>46080</v>
      </c>
      <c r="BK12" s="84"/>
      <c r="BL12" s="38" t="s">
        <v>114</v>
      </c>
      <c r="BM12" s="115" t="s">
        <v>119</v>
      </c>
      <c r="BN12" s="116" t="s">
        <v>201</v>
      </c>
      <c r="BO12" s="84" t="s">
        <v>245</v>
      </c>
      <c r="BP12" s="84"/>
      <c r="BQ12" s="117" t="s">
        <v>205</v>
      </c>
      <c r="BR12" s="118" t="s">
        <v>437</v>
      </c>
    </row>
    <row r="13" spans="1:70" s="113" customFormat="1" ht="15" hidden="1" customHeight="1" x14ac:dyDescent="0.3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253</v>
      </c>
      <c r="G13" s="84" t="s">
        <v>254</v>
      </c>
      <c r="H13" s="38" t="s">
        <v>255</v>
      </c>
      <c r="I13" s="84">
        <v>207959</v>
      </c>
      <c r="J13" s="38" t="s">
        <v>286</v>
      </c>
      <c r="K13" s="84">
        <v>207959</v>
      </c>
      <c r="L13" s="84" t="s">
        <v>264</v>
      </c>
      <c r="M13" s="38" t="s">
        <v>265</v>
      </c>
      <c r="N13" s="84">
        <v>495302</v>
      </c>
      <c r="O13" s="84" t="s">
        <v>309</v>
      </c>
      <c r="P13" s="84">
        <v>802643</v>
      </c>
      <c r="Q13" s="38" t="s">
        <v>310</v>
      </c>
      <c r="R13" s="38" t="s">
        <v>259</v>
      </c>
      <c r="S13" s="84" t="s">
        <v>368</v>
      </c>
      <c r="T13" s="84" t="s">
        <v>368</v>
      </c>
      <c r="U13" s="84" t="s">
        <v>260</v>
      </c>
      <c r="V13" s="84" t="s">
        <v>266</v>
      </c>
      <c r="W13" s="84">
        <v>0</v>
      </c>
      <c r="X13" s="38" t="s">
        <v>267</v>
      </c>
      <c r="Y13" s="84">
        <v>359521682</v>
      </c>
      <c r="Z13" s="38" t="s">
        <v>318</v>
      </c>
      <c r="AA13" s="108" t="s">
        <v>380</v>
      </c>
      <c r="AB13" s="84">
        <v>65000</v>
      </c>
      <c r="AC13" s="108"/>
      <c r="AD13" s="84">
        <v>75</v>
      </c>
      <c r="AE13" s="84" t="s">
        <v>375</v>
      </c>
      <c r="AF13" s="84" t="s">
        <v>370</v>
      </c>
      <c r="AG13" s="108" t="s">
        <v>371</v>
      </c>
      <c r="AH13" s="84" t="s">
        <v>283</v>
      </c>
      <c r="AI13" s="108" t="s">
        <v>289</v>
      </c>
      <c r="AJ13" s="84">
        <v>1030</v>
      </c>
      <c r="AK13" s="84">
        <v>1030</v>
      </c>
      <c r="AL13" s="108" t="s">
        <v>303</v>
      </c>
      <c r="AM13" s="84">
        <v>22173.06</v>
      </c>
      <c r="AN13" s="112">
        <v>7696.94</v>
      </c>
      <c r="AO13" s="112">
        <v>29870</v>
      </c>
      <c r="AP13" s="112">
        <v>42826.94</v>
      </c>
      <c r="AQ13" s="112">
        <v>4992.0600000000004</v>
      </c>
      <c r="AR13" s="112">
        <v>47819</v>
      </c>
      <c r="AS13" s="112">
        <v>0</v>
      </c>
      <c r="AT13" s="112">
        <v>0</v>
      </c>
      <c r="AU13" s="112">
        <v>0</v>
      </c>
      <c r="AV13" s="84">
        <v>29</v>
      </c>
      <c r="AW13" s="84"/>
      <c r="AX13" s="84"/>
      <c r="AY13" s="108"/>
      <c r="AZ13" s="84"/>
      <c r="BA13" s="84"/>
      <c r="BB13" s="84" t="s">
        <v>263</v>
      </c>
      <c r="BC13" s="84" t="s">
        <v>145</v>
      </c>
      <c r="BD13" s="108"/>
      <c r="BE13" s="84">
        <v>0</v>
      </c>
      <c r="BF13" s="38" t="s">
        <v>368</v>
      </c>
      <c r="BG13" s="84" t="s">
        <v>373</v>
      </c>
      <c r="BH13" s="114" t="s">
        <v>422</v>
      </c>
      <c r="BI13" s="38" t="s">
        <v>110</v>
      </c>
      <c r="BJ13" s="85">
        <v>46080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30" t="s">
        <v>575</v>
      </c>
    </row>
    <row r="14" spans="1:70" s="113" customFormat="1" ht="15" customHeight="1" x14ac:dyDescent="0.3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253</v>
      </c>
      <c r="G14" s="84" t="s">
        <v>254</v>
      </c>
      <c r="H14" s="38" t="s">
        <v>255</v>
      </c>
      <c r="I14" s="84">
        <v>211097</v>
      </c>
      <c r="J14" s="38" t="s">
        <v>290</v>
      </c>
      <c r="K14" s="84">
        <v>211097</v>
      </c>
      <c r="L14" s="84" t="s">
        <v>264</v>
      </c>
      <c r="M14" s="38" t="s">
        <v>265</v>
      </c>
      <c r="N14" s="84">
        <v>478826</v>
      </c>
      <c r="O14" s="84" t="s">
        <v>383</v>
      </c>
      <c r="P14" s="84">
        <v>751036</v>
      </c>
      <c r="Q14" s="38" t="s">
        <v>384</v>
      </c>
      <c r="R14" s="38" t="s">
        <v>259</v>
      </c>
      <c r="S14" s="84" t="s">
        <v>385</v>
      </c>
      <c r="T14" s="84" t="s">
        <v>385</v>
      </c>
      <c r="U14" s="84" t="s">
        <v>269</v>
      </c>
      <c r="V14" s="84" t="s">
        <v>261</v>
      </c>
      <c r="W14" s="84">
        <v>0</v>
      </c>
      <c r="X14" s="38" t="s">
        <v>267</v>
      </c>
      <c r="Y14" s="84">
        <v>359564805</v>
      </c>
      <c r="Z14" s="38" t="s">
        <v>386</v>
      </c>
      <c r="AA14" s="108" t="s">
        <v>268</v>
      </c>
      <c r="AB14" s="84">
        <v>16000</v>
      </c>
      <c r="AC14" s="108"/>
      <c r="AD14" s="84">
        <v>75</v>
      </c>
      <c r="AE14" s="84" t="s">
        <v>375</v>
      </c>
      <c r="AF14" s="84" t="s">
        <v>285</v>
      </c>
      <c r="AG14" s="108" t="s">
        <v>387</v>
      </c>
      <c r="AH14" s="84" t="s">
        <v>283</v>
      </c>
      <c r="AI14" s="108" t="s">
        <v>388</v>
      </c>
      <c r="AJ14" s="84">
        <v>250</v>
      </c>
      <c r="AK14" s="84">
        <v>250</v>
      </c>
      <c r="AL14" s="108" t="s">
        <v>316</v>
      </c>
      <c r="AM14" s="84">
        <v>5013.55</v>
      </c>
      <c r="AN14" s="112">
        <v>1736.45</v>
      </c>
      <c r="AO14" s="112">
        <v>6750</v>
      </c>
      <c r="AP14" s="112">
        <v>10986.45</v>
      </c>
      <c r="AQ14" s="112">
        <v>1362.55</v>
      </c>
      <c r="AR14" s="112">
        <v>12349</v>
      </c>
      <c r="AS14" s="112">
        <v>197.85</v>
      </c>
      <c r="AT14" s="112">
        <v>52.15</v>
      </c>
      <c r="AU14" s="112">
        <v>250</v>
      </c>
      <c r="AV14" s="84">
        <v>28</v>
      </c>
      <c r="AW14" s="84"/>
      <c r="AX14" s="84"/>
      <c r="AY14" s="108"/>
      <c r="AZ14" s="84"/>
      <c r="BA14" s="84"/>
      <c r="BB14" s="84" t="s">
        <v>263</v>
      </c>
      <c r="BC14" s="84" t="s">
        <v>145</v>
      </c>
      <c r="BD14" s="108"/>
      <c r="BE14" s="84">
        <v>0</v>
      </c>
      <c r="BF14" s="38" t="s">
        <v>385</v>
      </c>
      <c r="BG14" s="84" t="s">
        <v>389</v>
      </c>
      <c r="BH14" s="114" t="s">
        <v>422</v>
      </c>
      <c r="BI14" s="38" t="s">
        <v>110</v>
      </c>
      <c r="BJ14" s="85">
        <v>46079</v>
      </c>
      <c r="BK14" s="84"/>
      <c r="BL14" s="38" t="s">
        <v>114</v>
      </c>
      <c r="BM14" s="115" t="s">
        <v>119</v>
      </c>
      <c r="BN14" s="116" t="s">
        <v>201</v>
      </c>
      <c r="BO14" s="84" t="s">
        <v>245</v>
      </c>
      <c r="BP14" s="84"/>
      <c r="BQ14" s="117" t="s">
        <v>205</v>
      </c>
      <c r="BR14" s="118" t="s">
        <v>434</v>
      </c>
    </row>
    <row r="15" spans="1:70" s="113" customFormat="1" ht="15" customHeight="1" x14ac:dyDescent="0.3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253</v>
      </c>
      <c r="G15" s="84" t="s">
        <v>254</v>
      </c>
      <c r="H15" s="38" t="s">
        <v>255</v>
      </c>
      <c r="I15" s="84">
        <v>209812</v>
      </c>
      <c r="J15" s="38" t="s">
        <v>256</v>
      </c>
      <c r="K15" s="84">
        <v>209812</v>
      </c>
      <c r="L15" s="84" t="s">
        <v>264</v>
      </c>
      <c r="M15" s="38" t="s">
        <v>265</v>
      </c>
      <c r="N15" s="84">
        <v>501511</v>
      </c>
      <c r="O15" s="84" t="s">
        <v>331</v>
      </c>
      <c r="P15" s="84">
        <v>812337</v>
      </c>
      <c r="Q15" s="38" t="s">
        <v>332</v>
      </c>
      <c r="R15" s="38" t="s">
        <v>292</v>
      </c>
      <c r="S15" s="84" t="s">
        <v>392</v>
      </c>
      <c r="T15" s="84" t="s">
        <v>392</v>
      </c>
      <c r="U15" s="84" t="s">
        <v>260</v>
      </c>
      <c r="V15" s="84" t="s">
        <v>266</v>
      </c>
      <c r="W15" s="84">
        <v>0</v>
      </c>
      <c r="X15" s="38" t="s">
        <v>267</v>
      </c>
      <c r="Y15" s="84">
        <v>359612627</v>
      </c>
      <c r="Z15" s="38" t="s">
        <v>393</v>
      </c>
      <c r="AA15" s="108" t="s">
        <v>390</v>
      </c>
      <c r="AB15" s="84">
        <v>30000</v>
      </c>
      <c r="AC15" s="108"/>
      <c r="AD15" s="84">
        <v>50</v>
      </c>
      <c r="AE15" s="84" t="s">
        <v>293</v>
      </c>
      <c r="AF15" s="84" t="s">
        <v>394</v>
      </c>
      <c r="AG15" s="108" t="s">
        <v>395</v>
      </c>
      <c r="AH15" s="84" t="s">
        <v>283</v>
      </c>
      <c r="AI15" s="108" t="s">
        <v>391</v>
      </c>
      <c r="AJ15" s="84">
        <v>680</v>
      </c>
      <c r="AK15" s="84">
        <v>680</v>
      </c>
      <c r="AL15" s="108" t="s">
        <v>321</v>
      </c>
      <c r="AM15" s="84">
        <v>14257</v>
      </c>
      <c r="AN15" s="112">
        <v>2743</v>
      </c>
      <c r="AO15" s="112">
        <v>17000</v>
      </c>
      <c r="AP15" s="112">
        <v>15743</v>
      </c>
      <c r="AQ15" s="112">
        <v>975</v>
      </c>
      <c r="AR15" s="112">
        <v>16718</v>
      </c>
      <c r="AS15" s="112">
        <v>1213.42</v>
      </c>
      <c r="AT15" s="112">
        <v>146.58000000000001</v>
      </c>
      <c r="AU15" s="112">
        <v>1360</v>
      </c>
      <c r="AV15" s="84">
        <v>27</v>
      </c>
      <c r="AW15" s="84"/>
      <c r="AX15" s="84"/>
      <c r="AY15" s="108"/>
      <c r="AZ15" s="84"/>
      <c r="BA15" s="84"/>
      <c r="BB15" s="84" t="s">
        <v>263</v>
      </c>
      <c r="BC15" s="84" t="s">
        <v>145</v>
      </c>
      <c r="BD15" s="108"/>
      <c r="BE15" s="84">
        <v>0</v>
      </c>
      <c r="BF15" s="38" t="s">
        <v>392</v>
      </c>
      <c r="BG15" s="84" t="s">
        <v>396</v>
      </c>
      <c r="BH15" s="114" t="s">
        <v>422</v>
      </c>
      <c r="BI15" s="38" t="s">
        <v>110</v>
      </c>
      <c r="BJ15" s="85">
        <v>46076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30000</v>
      </c>
      <c r="BQ15" s="117" t="s">
        <v>209</v>
      </c>
      <c r="BR15" s="130" t="s">
        <v>435</v>
      </c>
    </row>
    <row r="16" spans="1:70" s="113" customFormat="1" ht="15" customHeight="1" x14ac:dyDescent="0.3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253</v>
      </c>
      <c r="G16" s="84" t="s">
        <v>254</v>
      </c>
      <c r="H16" s="38" t="s">
        <v>255</v>
      </c>
      <c r="I16" s="84">
        <v>211413</v>
      </c>
      <c r="J16" s="38" t="s">
        <v>274</v>
      </c>
      <c r="K16" s="84">
        <v>211413</v>
      </c>
      <c r="L16" s="84" t="s">
        <v>264</v>
      </c>
      <c r="M16" s="38" t="s">
        <v>265</v>
      </c>
      <c r="N16" s="84">
        <v>487020</v>
      </c>
      <c r="O16" s="84" t="s">
        <v>279</v>
      </c>
      <c r="P16" s="84">
        <v>891110</v>
      </c>
      <c r="Q16" s="38" t="s">
        <v>323</v>
      </c>
      <c r="R16" s="38" t="s">
        <v>259</v>
      </c>
      <c r="S16" s="84" t="s">
        <v>403</v>
      </c>
      <c r="T16" s="84" t="s">
        <v>403</v>
      </c>
      <c r="U16" s="84" t="s">
        <v>260</v>
      </c>
      <c r="V16" s="84" t="s">
        <v>261</v>
      </c>
      <c r="W16" s="84">
        <v>0</v>
      </c>
      <c r="X16" s="38" t="s">
        <v>267</v>
      </c>
      <c r="Y16" s="84">
        <v>360052238</v>
      </c>
      <c r="Z16" s="38" t="s">
        <v>404</v>
      </c>
      <c r="AA16" s="108" t="s">
        <v>401</v>
      </c>
      <c r="AB16" s="84">
        <v>27000</v>
      </c>
      <c r="AC16" s="108"/>
      <c r="AD16" s="84">
        <v>75</v>
      </c>
      <c r="AE16" s="84" t="s">
        <v>375</v>
      </c>
      <c r="AF16" s="84" t="s">
        <v>324</v>
      </c>
      <c r="AG16" s="108" t="s">
        <v>325</v>
      </c>
      <c r="AH16" s="84" t="s">
        <v>283</v>
      </c>
      <c r="AI16" s="108" t="s">
        <v>402</v>
      </c>
      <c r="AJ16" s="84">
        <v>430</v>
      </c>
      <c r="AK16" s="84">
        <v>430</v>
      </c>
      <c r="AL16" s="108" t="s">
        <v>298</v>
      </c>
      <c r="AM16" s="84">
        <v>1794.46</v>
      </c>
      <c r="AN16" s="112">
        <v>785.54</v>
      </c>
      <c r="AO16" s="112">
        <v>2580</v>
      </c>
      <c r="AP16" s="112">
        <v>25205.54</v>
      </c>
      <c r="AQ16" s="112">
        <v>4681.46</v>
      </c>
      <c r="AR16" s="112">
        <v>29887</v>
      </c>
      <c r="AS16" s="112">
        <v>0</v>
      </c>
      <c r="AT16" s="112">
        <v>0</v>
      </c>
      <c r="AU16" s="112">
        <v>0</v>
      </c>
      <c r="AV16" s="84">
        <v>6</v>
      </c>
      <c r="AW16" s="84"/>
      <c r="AX16" s="84"/>
      <c r="AY16" s="108"/>
      <c r="AZ16" s="84"/>
      <c r="BA16" s="84"/>
      <c r="BB16" s="84" t="s">
        <v>263</v>
      </c>
      <c r="BC16" s="84" t="s">
        <v>145</v>
      </c>
      <c r="BD16" s="108"/>
      <c r="BE16" s="84">
        <v>0</v>
      </c>
      <c r="BF16" s="38" t="s">
        <v>403</v>
      </c>
      <c r="BG16" s="84" t="s">
        <v>405</v>
      </c>
      <c r="BH16" s="114" t="s">
        <v>422</v>
      </c>
      <c r="BI16" s="38" t="s">
        <v>110</v>
      </c>
      <c r="BJ16" s="85">
        <v>46081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/>
      <c r="BQ16" s="117" t="s">
        <v>205</v>
      </c>
      <c r="BR16" s="118" t="s">
        <v>433</v>
      </c>
    </row>
    <row r="17" spans="1:70" s="113" customFormat="1" ht="15" customHeight="1" x14ac:dyDescent="0.3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253</v>
      </c>
      <c r="G17" s="84" t="s">
        <v>254</v>
      </c>
      <c r="H17" s="38" t="s">
        <v>255</v>
      </c>
      <c r="I17" s="84">
        <v>211413</v>
      </c>
      <c r="J17" s="38" t="s">
        <v>274</v>
      </c>
      <c r="K17" s="84">
        <v>211413</v>
      </c>
      <c r="L17" s="84" t="s">
        <v>264</v>
      </c>
      <c r="M17" s="38" t="s">
        <v>265</v>
      </c>
      <c r="N17" s="84">
        <v>487020</v>
      </c>
      <c r="O17" s="84" t="s">
        <v>279</v>
      </c>
      <c r="P17" s="84">
        <v>821355</v>
      </c>
      <c r="Q17" s="38" t="s">
        <v>280</v>
      </c>
      <c r="R17" s="38" t="s">
        <v>259</v>
      </c>
      <c r="S17" s="84" t="s">
        <v>406</v>
      </c>
      <c r="T17" s="84" t="s">
        <v>406</v>
      </c>
      <c r="U17" s="84" t="s">
        <v>260</v>
      </c>
      <c r="V17" s="84" t="s">
        <v>261</v>
      </c>
      <c r="W17" s="84">
        <v>0</v>
      </c>
      <c r="X17" s="38" t="s">
        <v>267</v>
      </c>
      <c r="Y17" s="84">
        <v>360056374</v>
      </c>
      <c r="Z17" s="38" t="s">
        <v>273</v>
      </c>
      <c r="AA17" s="108" t="s">
        <v>407</v>
      </c>
      <c r="AB17" s="84">
        <v>60000</v>
      </c>
      <c r="AC17" s="108"/>
      <c r="AD17" s="84">
        <v>75</v>
      </c>
      <c r="AE17" s="84" t="s">
        <v>375</v>
      </c>
      <c r="AF17" s="84" t="s">
        <v>408</v>
      </c>
      <c r="AG17" s="108" t="s">
        <v>409</v>
      </c>
      <c r="AH17" s="84" t="s">
        <v>283</v>
      </c>
      <c r="AI17" s="108" t="s">
        <v>410</v>
      </c>
      <c r="AJ17" s="84">
        <v>960</v>
      </c>
      <c r="AK17" s="84">
        <v>960</v>
      </c>
      <c r="AL17" s="108" t="s">
        <v>298</v>
      </c>
      <c r="AM17" s="84">
        <v>3119.23</v>
      </c>
      <c r="AN17" s="112">
        <v>1680.77</v>
      </c>
      <c r="AO17" s="112">
        <v>4800</v>
      </c>
      <c r="AP17" s="112">
        <v>56880.77</v>
      </c>
      <c r="AQ17" s="112">
        <v>10706.23</v>
      </c>
      <c r="AR17" s="112">
        <v>67587</v>
      </c>
      <c r="AS17" s="112">
        <v>0</v>
      </c>
      <c r="AT17" s="112">
        <v>0</v>
      </c>
      <c r="AU17" s="112">
        <v>0</v>
      </c>
      <c r="AV17" s="84">
        <v>5</v>
      </c>
      <c r="AW17" s="84"/>
      <c r="AX17" s="84"/>
      <c r="AY17" s="108"/>
      <c r="AZ17" s="84"/>
      <c r="BA17" s="84"/>
      <c r="BB17" s="84" t="s">
        <v>263</v>
      </c>
      <c r="BC17" s="84" t="s">
        <v>145</v>
      </c>
      <c r="BD17" s="108"/>
      <c r="BE17" s="84">
        <v>0</v>
      </c>
      <c r="BF17" s="38" t="s">
        <v>406</v>
      </c>
      <c r="BG17" s="84" t="s">
        <v>411</v>
      </c>
      <c r="BH17" s="114" t="s">
        <v>422</v>
      </c>
      <c r="BI17" s="38" t="s">
        <v>110</v>
      </c>
      <c r="BJ17" s="85">
        <v>46081</v>
      </c>
      <c r="BK17" s="84"/>
      <c r="BL17" s="38" t="s">
        <v>114</v>
      </c>
      <c r="BM17" s="115" t="s">
        <v>119</v>
      </c>
      <c r="BN17" s="116" t="s">
        <v>201</v>
      </c>
      <c r="BO17" s="84" t="s">
        <v>245</v>
      </c>
      <c r="BP17" s="84">
        <v>3350</v>
      </c>
      <c r="BQ17" s="117" t="s">
        <v>203</v>
      </c>
      <c r="BR17" s="130" t="s">
        <v>436</v>
      </c>
    </row>
    <row r="18" spans="1:70" s="113" customFormat="1" ht="15" customHeight="1" x14ac:dyDescent="0.3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253</v>
      </c>
      <c r="G18" s="84" t="s">
        <v>254</v>
      </c>
      <c r="H18" s="38" t="s">
        <v>255</v>
      </c>
      <c r="I18" s="84">
        <v>211413</v>
      </c>
      <c r="J18" s="38" t="s">
        <v>274</v>
      </c>
      <c r="K18" s="84">
        <v>211413</v>
      </c>
      <c r="L18" s="84" t="s">
        <v>264</v>
      </c>
      <c r="M18" s="38" t="s">
        <v>265</v>
      </c>
      <c r="N18" s="84">
        <v>496629</v>
      </c>
      <c r="O18" s="84" t="s">
        <v>299</v>
      </c>
      <c r="P18" s="84">
        <v>793795</v>
      </c>
      <c r="Q18" s="38" t="s">
        <v>400</v>
      </c>
      <c r="R18" s="38" t="s">
        <v>259</v>
      </c>
      <c r="S18" s="84" t="s">
        <v>413</v>
      </c>
      <c r="T18" s="84" t="s">
        <v>413</v>
      </c>
      <c r="U18" s="84" t="s">
        <v>341</v>
      </c>
      <c r="V18" s="84" t="s">
        <v>261</v>
      </c>
      <c r="W18" s="84">
        <v>0</v>
      </c>
      <c r="X18" s="38" t="s">
        <v>399</v>
      </c>
      <c r="Y18" s="84">
        <v>360131650</v>
      </c>
      <c r="Z18" s="38" t="s">
        <v>414</v>
      </c>
      <c r="AA18" s="108" t="s">
        <v>415</v>
      </c>
      <c r="AB18" s="84">
        <v>38000</v>
      </c>
      <c r="AC18" s="108"/>
      <c r="AD18" s="84">
        <v>75</v>
      </c>
      <c r="AE18" s="84" t="s">
        <v>375</v>
      </c>
      <c r="AF18" s="84" t="s">
        <v>339</v>
      </c>
      <c r="AG18" s="108" t="s">
        <v>367</v>
      </c>
      <c r="AH18" s="84" t="s">
        <v>283</v>
      </c>
      <c r="AI18" s="108" t="s">
        <v>321</v>
      </c>
      <c r="AJ18" s="84">
        <v>610</v>
      </c>
      <c r="AK18" s="84">
        <v>610</v>
      </c>
      <c r="AL18" s="108" t="s">
        <v>302</v>
      </c>
      <c r="AM18" s="84">
        <v>761.53</v>
      </c>
      <c r="AN18" s="112">
        <v>458.47</v>
      </c>
      <c r="AO18" s="112">
        <v>1220</v>
      </c>
      <c r="AP18" s="112">
        <v>37238.47</v>
      </c>
      <c r="AQ18" s="112">
        <v>7277.53</v>
      </c>
      <c r="AR18" s="112">
        <v>44516</v>
      </c>
      <c r="AS18" s="112">
        <v>424.32</v>
      </c>
      <c r="AT18" s="112">
        <v>185.68</v>
      </c>
      <c r="AU18" s="112">
        <v>610</v>
      </c>
      <c r="AV18" s="84">
        <v>3</v>
      </c>
      <c r="AW18" s="84"/>
      <c r="AX18" s="84"/>
      <c r="AY18" s="108"/>
      <c r="AZ18" s="84"/>
      <c r="BA18" s="84"/>
      <c r="BB18" s="84" t="s">
        <v>263</v>
      </c>
      <c r="BC18" s="84" t="s">
        <v>145</v>
      </c>
      <c r="BD18" s="108"/>
      <c r="BE18" s="84">
        <v>0</v>
      </c>
      <c r="BF18" s="38" t="s">
        <v>413</v>
      </c>
      <c r="BG18" s="84" t="s">
        <v>416</v>
      </c>
      <c r="BH18" s="114" t="s">
        <v>422</v>
      </c>
      <c r="BI18" s="38" t="s">
        <v>110</v>
      </c>
      <c r="BJ18" s="85">
        <v>46076</v>
      </c>
      <c r="BK18" s="84"/>
      <c r="BL18" s="38" t="s">
        <v>114</v>
      </c>
      <c r="BM18" s="115" t="s">
        <v>119</v>
      </c>
      <c r="BN18" s="116" t="s">
        <v>201</v>
      </c>
      <c r="BO18" s="84" t="s">
        <v>245</v>
      </c>
      <c r="BP18" s="84"/>
      <c r="BQ18" s="117" t="s">
        <v>205</v>
      </c>
      <c r="BR18" s="118" t="s">
        <v>439</v>
      </c>
    </row>
    <row r="19" spans="1:70" s="113" customFormat="1" ht="15" customHeight="1" x14ac:dyDescent="0.3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253</v>
      </c>
      <c r="G19" s="84" t="s">
        <v>254</v>
      </c>
      <c r="H19" s="38" t="s">
        <v>255</v>
      </c>
      <c r="I19" s="84">
        <v>211413</v>
      </c>
      <c r="J19" s="38" t="s">
        <v>274</v>
      </c>
      <c r="K19" s="84">
        <v>211413</v>
      </c>
      <c r="L19" s="84" t="s">
        <v>257</v>
      </c>
      <c r="M19" s="38" t="s">
        <v>258</v>
      </c>
      <c r="N19" s="84">
        <v>493354</v>
      </c>
      <c r="O19" s="84" t="s">
        <v>351</v>
      </c>
      <c r="P19" s="84">
        <v>788938</v>
      </c>
      <c r="Q19" s="38" t="s">
        <v>398</v>
      </c>
      <c r="R19" s="38" t="s">
        <v>259</v>
      </c>
      <c r="S19" s="84" t="s">
        <v>417</v>
      </c>
      <c r="T19" s="84" t="s">
        <v>417</v>
      </c>
      <c r="U19" s="84" t="s">
        <v>269</v>
      </c>
      <c r="V19" s="84" t="s">
        <v>261</v>
      </c>
      <c r="W19" s="84">
        <v>0</v>
      </c>
      <c r="X19" s="38" t="s">
        <v>374</v>
      </c>
      <c r="Y19" s="84">
        <v>360153299</v>
      </c>
      <c r="Z19" s="38" t="s">
        <v>418</v>
      </c>
      <c r="AA19" s="108" t="s">
        <v>412</v>
      </c>
      <c r="AB19" s="84">
        <v>50000</v>
      </c>
      <c r="AC19" s="108"/>
      <c r="AD19" s="84">
        <v>75</v>
      </c>
      <c r="AE19" s="84" t="s">
        <v>291</v>
      </c>
      <c r="AF19" s="84" t="s">
        <v>419</v>
      </c>
      <c r="AG19" s="108" t="s">
        <v>420</v>
      </c>
      <c r="AH19" s="84" t="s">
        <v>283</v>
      </c>
      <c r="AI19" s="108" t="s">
        <v>366</v>
      </c>
      <c r="AJ19" s="84">
        <v>800</v>
      </c>
      <c r="AK19" s="84">
        <v>800</v>
      </c>
      <c r="AL19" s="108" t="s">
        <v>366</v>
      </c>
      <c r="AM19" s="84">
        <v>515.07000000000005</v>
      </c>
      <c r="AN19" s="112">
        <v>284.93</v>
      </c>
      <c r="AO19" s="112">
        <v>800</v>
      </c>
      <c r="AP19" s="112">
        <v>49484.93</v>
      </c>
      <c r="AQ19" s="112">
        <v>9832.07</v>
      </c>
      <c r="AR19" s="112">
        <v>59317</v>
      </c>
      <c r="AS19" s="112">
        <v>553.25</v>
      </c>
      <c r="AT19" s="112">
        <v>246.75</v>
      </c>
      <c r="AU19" s="112">
        <v>800</v>
      </c>
      <c r="AV19" s="84">
        <v>2</v>
      </c>
      <c r="AW19" s="84"/>
      <c r="AX19" s="84"/>
      <c r="AY19" s="108"/>
      <c r="AZ19" s="84"/>
      <c r="BA19" s="84"/>
      <c r="BB19" s="84" t="s">
        <v>263</v>
      </c>
      <c r="BC19" s="84" t="s">
        <v>145</v>
      </c>
      <c r="BD19" s="108"/>
      <c r="BE19" s="84">
        <v>0</v>
      </c>
      <c r="BF19" s="38" t="s">
        <v>417</v>
      </c>
      <c r="BG19" s="84" t="s">
        <v>421</v>
      </c>
      <c r="BH19" s="114" t="s">
        <v>422</v>
      </c>
      <c r="BI19" s="38" t="s">
        <v>110</v>
      </c>
      <c r="BJ19" s="85">
        <v>46076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3200</v>
      </c>
      <c r="BQ19" s="117" t="s">
        <v>202</v>
      </c>
      <c r="BR19" s="130" t="s">
        <v>428</v>
      </c>
    </row>
    <row r="20" spans="1:70" s="113" customFormat="1" ht="15" hidden="1" customHeight="1" x14ac:dyDescent="0.3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253</v>
      </c>
      <c r="G20" s="84" t="s">
        <v>254</v>
      </c>
      <c r="H20" s="38" t="s">
        <v>255</v>
      </c>
      <c r="I20" s="84">
        <v>211697</v>
      </c>
      <c r="J20" s="38" t="s">
        <v>270</v>
      </c>
      <c r="K20" s="84">
        <v>211697</v>
      </c>
      <c r="L20" s="84" t="s">
        <v>264</v>
      </c>
      <c r="M20" s="38" t="s">
        <v>265</v>
      </c>
      <c r="N20" s="84">
        <v>477291</v>
      </c>
      <c r="O20" s="84" t="s">
        <v>271</v>
      </c>
      <c r="P20" s="84">
        <v>758882</v>
      </c>
      <c r="Q20" s="38" t="s">
        <v>272</v>
      </c>
      <c r="R20" s="38" t="s">
        <v>259</v>
      </c>
      <c r="S20" s="84" t="s">
        <v>313</v>
      </c>
      <c r="T20" s="84" t="s">
        <v>313</v>
      </c>
      <c r="U20" s="84" t="s">
        <v>269</v>
      </c>
      <c r="V20" s="84" t="s">
        <v>261</v>
      </c>
      <c r="W20" s="84">
        <v>0</v>
      </c>
      <c r="X20" s="38" t="s">
        <v>282</v>
      </c>
      <c r="Y20" s="84">
        <v>359687004</v>
      </c>
      <c r="Z20" s="38" t="s">
        <v>314</v>
      </c>
      <c r="AA20" s="108" t="s">
        <v>284</v>
      </c>
      <c r="AB20" s="84">
        <v>65000</v>
      </c>
      <c r="AC20" s="108"/>
      <c r="AD20" s="84">
        <v>75</v>
      </c>
      <c r="AE20" s="84" t="s">
        <v>375</v>
      </c>
      <c r="AF20" s="84" t="s">
        <v>277</v>
      </c>
      <c r="AG20" s="108" t="s">
        <v>278</v>
      </c>
      <c r="AH20" s="84" t="s">
        <v>262</v>
      </c>
      <c r="AI20" s="108" t="s">
        <v>397</v>
      </c>
      <c r="AJ20" s="84">
        <v>1030</v>
      </c>
      <c r="AK20" s="84">
        <v>1030</v>
      </c>
      <c r="AL20" s="108" t="s">
        <v>316</v>
      </c>
      <c r="AM20" s="84">
        <v>15259.91</v>
      </c>
      <c r="AN20" s="112">
        <v>5980.09</v>
      </c>
      <c r="AO20" s="112">
        <v>21240</v>
      </c>
      <c r="AP20" s="112">
        <v>49740.09</v>
      </c>
      <c r="AQ20" s="112">
        <v>6771.91</v>
      </c>
      <c r="AR20" s="112">
        <v>56512</v>
      </c>
      <c r="AS20" s="112">
        <v>1185.76</v>
      </c>
      <c r="AT20" s="112">
        <v>234.24</v>
      </c>
      <c r="AU20" s="112">
        <v>1420</v>
      </c>
      <c r="AV20" s="84">
        <v>22</v>
      </c>
      <c r="AW20" s="84"/>
      <c r="AX20" s="84"/>
      <c r="AY20" s="108"/>
      <c r="AZ20" s="84"/>
      <c r="BA20" s="84"/>
      <c r="BB20" s="84" t="s">
        <v>263</v>
      </c>
      <c r="BC20" s="84" t="s">
        <v>145</v>
      </c>
      <c r="BD20" s="108"/>
      <c r="BE20" s="84">
        <v>0</v>
      </c>
      <c r="BF20" s="38" t="s">
        <v>313</v>
      </c>
      <c r="BG20" s="84" t="s">
        <v>317</v>
      </c>
      <c r="BH20" s="114" t="s">
        <v>422</v>
      </c>
      <c r="BI20" s="38" t="s">
        <v>110</v>
      </c>
      <c r="BJ20" s="85">
        <v>46079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458</v>
      </c>
    </row>
    <row r="21" spans="1:70" s="113" customFormat="1" ht="15" hidden="1" customHeight="1" x14ac:dyDescent="0.3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253</v>
      </c>
      <c r="G21" s="84" t="s">
        <v>254</v>
      </c>
      <c r="H21" s="38" t="s">
        <v>255</v>
      </c>
      <c r="I21" s="84">
        <v>209812</v>
      </c>
      <c r="J21" s="38" t="s">
        <v>256</v>
      </c>
      <c r="K21" s="84">
        <v>209812</v>
      </c>
      <c r="L21" s="84" t="s">
        <v>264</v>
      </c>
      <c r="M21" s="38" t="s">
        <v>265</v>
      </c>
      <c r="N21" s="84">
        <v>475441</v>
      </c>
      <c r="O21" s="84" t="s">
        <v>326</v>
      </c>
      <c r="P21" s="84">
        <v>832632</v>
      </c>
      <c r="Q21" s="38" t="s">
        <v>327</v>
      </c>
      <c r="R21" s="38" t="s">
        <v>292</v>
      </c>
      <c r="S21" s="84" t="s">
        <v>328</v>
      </c>
      <c r="T21" s="84" t="s">
        <v>328</v>
      </c>
      <c r="U21" s="84" t="s">
        <v>260</v>
      </c>
      <c r="V21" s="84" t="s">
        <v>266</v>
      </c>
      <c r="W21" s="84">
        <v>0</v>
      </c>
      <c r="X21" s="38" t="s">
        <v>267</v>
      </c>
      <c r="Y21" s="84">
        <v>358364655</v>
      </c>
      <c r="Z21" s="38" t="s">
        <v>329</v>
      </c>
      <c r="AA21" s="108" t="s">
        <v>304</v>
      </c>
      <c r="AB21" s="84">
        <v>40000</v>
      </c>
      <c r="AC21" s="108"/>
      <c r="AD21" s="84">
        <v>75</v>
      </c>
      <c r="AE21" s="84" t="s">
        <v>293</v>
      </c>
      <c r="AF21" s="84" t="s">
        <v>300</v>
      </c>
      <c r="AG21" s="108" t="s">
        <v>301</v>
      </c>
      <c r="AH21" s="84" t="s">
        <v>283</v>
      </c>
      <c r="AI21" s="108" t="s">
        <v>306</v>
      </c>
      <c r="AJ21" s="84">
        <v>640</v>
      </c>
      <c r="AK21" s="84">
        <v>640</v>
      </c>
      <c r="AL21" s="108" t="s">
        <v>321</v>
      </c>
      <c r="AM21" s="84">
        <v>37898.769999999997</v>
      </c>
      <c r="AN21" s="112">
        <v>7541.23</v>
      </c>
      <c r="AO21" s="112">
        <v>45440</v>
      </c>
      <c r="AP21" s="112">
        <v>2101.23</v>
      </c>
      <c r="AQ21" s="112">
        <v>22.77</v>
      </c>
      <c r="AR21" s="112">
        <v>2124</v>
      </c>
      <c r="AS21" s="112">
        <v>1263.05</v>
      </c>
      <c r="AT21" s="112">
        <v>16.95</v>
      </c>
      <c r="AU21" s="112">
        <v>1280</v>
      </c>
      <c r="AV21" s="84">
        <v>73</v>
      </c>
      <c r="AW21" s="84"/>
      <c r="AX21" s="84"/>
      <c r="AY21" s="108"/>
      <c r="AZ21" s="84"/>
      <c r="BA21" s="84"/>
      <c r="BB21" s="84" t="s">
        <v>263</v>
      </c>
      <c r="BC21" s="84" t="s">
        <v>145</v>
      </c>
      <c r="BD21" s="108"/>
      <c r="BE21" s="84">
        <v>0</v>
      </c>
      <c r="BF21" s="38" t="s">
        <v>328</v>
      </c>
      <c r="BG21" s="84" t="s">
        <v>330</v>
      </c>
      <c r="BH21" s="114" t="s">
        <v>422</v>
      </c>
      <c r="BI21" s="38" t="s">
        <v>110</v>
      </c>
      <c r="BJ21" s="85">
        <v>46077</v>
      </c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/>
      <c r="BQ21" s="117"/>
      <c r="BR21" s="118" t="s">
        <v>460</v>
      </c>
    </row>
    <row r="22" spans="1:70" s="113" customFormat="1" ht="15" hidden="1" customHeight="1" x14ac:dyDescent="0.3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253</v>
      </c>
      <c r="G22" s="84" t="s">
        <v>254</v>
      </c>
      <c r="H22" s="38" t="s">
        <v>255</v>
      </c>
      <c r="I22" s="84">
        <v>209812</v>
      </c>
      <c r="J22" s="38" t="s">
        <v>256</v>
      </c>
      <c r="K22" s="84">
        <v>209812</v>
      </c>
      <c r="L22" s="84" t="s">
        <v>264</v>
      </c>
      <c r="M22" s="38" t="s">
        <v>265</v>
      </c>
      <c r="N22" s="84">
        <v>475382</v>
      </c>
      <c r="O22" s="84" t="s">
        <v>311</v>
      </c>
      <c r="P22" s="84">
        <v>745573</v>
      </c>
      <c r="Q22" s="38" t="s">
        <v>312</v>
      </c>
      <c r="R22" s="38" t="s">
        <v>292</v>
      </c>
      <c r="S22" s="84" t="s">
        <v>319</v>
      </c>
      <c r="T22" s="84" t="s">
        <v>319</v>
      </c>
      <c r="U22" s="84" t="s">
        <v>260</v>
      </c>
      <c r="V22" s="84" t="s">
        <v>266</v>
      </c>
      <c r="W22" s="84">
        <v>0</v>
      </c>
      <c r="X22" s="38" t="s">
        <v>267</v>
      </c>
      <c r="Y22" s="84">
        <v>358336262</v>
      </c>
      <c r="Z22" s="38" t="s">
        <v>320</v>
      </c>
      <c r="AA22" s="108" t="s">
        <v>295</v>
      </c>
      <c r="AB22" s="84">
        <v>40000</v>
      </c>
      <c r="AC22" s="108"/>
      <c r="AD22" s="84">
        <v>75</v>
      </c>
      <c r="AE22" s="84" t="s">
        <v>293</v>
      </c>
      <c r="AF22" s="84" t="s">
        <v>275</v>
      </c>
      <c r="AG22" s="108" t="s">
        <v>276</v>
      </c>
      <c r="AH22" s="84" t="s">
        <v>262</v>
      </c>
      <c r="AI22" s="108" t="s">
        <v>306</v>
      </c>
      <c r="AJ22" s="84">
        <v>640</v>
      </c>
      <c r="AK22" s="84">
        <v>640</v>
      </c>
      <c r="AL22" s="108" t="s">
        <v>321</v>
      </c>
      <c r="AM22" s="84">
        <v>37747.56</v>
      </c>
      <c r="AN22" s="112">
        <v>7692.44</v>
      </c>
      <c r="AO22" s="112">
        <v>45440</v>
      </c>
      <c r="AP22" s="112">
        <v>2252.44</v>
      </c>
      <c r="AQ22" s="112">
        <v>25.56</v>
      </c>
      <c r="AR22" s="112">
        <v>2278</v>
      </c>
      <c r="AS22" s="112">
        <v>1261.6099999999999</v>
      </c>
      <c r="AT22" s="112">
        <v>18.39</v>
      </c>
      <c r="AU22" s="112">
        <v>1280</v>
      </c>
      <c r="AV22" s="84">
        <v>73</v>
      </c>
      <c r="AW22" s="84"/>
      <c r="AX22" s="84"/>
      <c r="AY22" s="108"/>
      <c r="AZ22" s="84"/>
      <c r="BA22" s="84"/>
      <c r="BB22" s="84" t="s">
        <v>263</v>
      </c>
      <c r="BC22" s="84" t="s">
        <v>145</v>
      </c>
      <c r="BD22" s="108"/>
      <c r="BE22" s="84">
        <v>0</v>
      </c>
      <c r="BF22" s="38" t="s">
        <v>319</v>
      </c>
      <c r="BG22" s="84" t="s">
        <v>322</v>
      </c>
      <c r="BH22" s="114" t="s">
        <v>422</v>
      </c>
      <c r="BI22" s="38" t="s">
        <v>110</v>
      </c>
      <c r="BJ22" s="85">
        <v>46079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31" t="s">
        <v>459</v>
      </c>
    </row>
    <row r="23" spans="1:70" s="113" customFormat="1" ht="15" hidden="1" customHeight="1" x14ac:dyDescent="0.3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253</v>
      </c>
      <c r="G23" s="84" t="s">
        <v>254</v>
      </c>
      <c r="H23" s="38" t="s">
        <v>255</v>
      </c>
      <c r="I23" s="84">
        <v>213960</v>
      </c>
      <c r="J23" s="38" t="s">
        <v>281</v>
      </c>
      <c r="K23" s="84">
        <v>213960</v>
      </c>
      <c r="L23" s="84" t="s">
        <v>264</v>
      </c>
      <c r="M23" s="38" t="s">
        <v>265</v>
      </c>
      <c r="N23" s="84">
        <v>499295</v>
      </c>
      <c r="O23" s="84" t="s">
        <v>467</v>
      </c>
      <c r="P23" s="84">
        <v>805906</v>
      </c>
      <c r="Q23" s="38" t="s">
        <v>468</v>
      </c>
      <c r="R23" s="38" t="s">
        <v>259</v>
      </c>
      <c r="S23" s="84" t="s">
        <v>469</v>
      </c>
      <c r="T23" s="84" t="s">
        <v>469</v>
      </c>
      <c r="U23" s="84" t="s">
        <v>260</v>
      </c>
      <c r="V23" s="84" t="s">
        <v>261</v>
      </c>
      <c r="W23" s="84">
        <v>541</v>
      </c>
      <c r="X23" s="38" t="s">
        <v>267</v>
      </c>
      <c r="Y23" s="84">
        <v>355871528</v>
      </c>
      <c r="Z23" s="38" t="s">
        <v>470</v>
      </c>
      <c r="AA23" s="108" t="s">
        <v>471</v>
      </c>
      <c r="AB23" s="84">
        <v>45000</v>
      </c>
      <c r="AC23" s="108"/>
      <c r="AD23" s="84">
        <v>75</v>
      </c>
      <c r="AE23" s="84" t="s">
        <v>472</v>
      </c>
      <c r="AF23" s="84" t="s">
        <v>473</v>
      </c>
      <c r="AG23" s="108" t="s">
        <v>474</v>
      </c>
      <c r="AH23" s="84" t="s">
        <v>283</v>
      </c>
      <c r="AI23" s="108" t="s">
        <v>475</v>
      </c>
      <c r="AJ23" s="84">
        <v>720</v>
      </c>
      <c r="AK23" s="84">
        <v>720</v>
      </c>
      <c r="AL23" s="108" t="s">
        <v>476</v>
      </c>
      <c r="AM23" s="84">
        <v>17215.830000000002</v>
      </c>
      <c r="AN23" s="112">
        <v>5824.17</v>
      </c>
      <c r="AO23" s="112">
        <v>23040</v>
      </c>
      <c r="AP23" s="112">
        <v>27784.17</v>
      </c>
      <c r="AQ23" s="112">
        <v>3013.83</v>
      </c>
      <c r="AR23" s="112">
        <v>30798</v>
      </c>
      <c r="AS23" s="112">
        <v>27784.17</v>
      </c>
      <c r="AT23" s="112">
        <v>3013.83</v>
      </c>
      <c r="AU23" s="112">
        <v>30798</v>
      </c>
      <c r="AV23" s="84">
        <v>100</v>
      </c>
      <c r="AW23" s="84"/>
      <c r="AX23" s="84"/>
      <c r="AY23" s="108"/>
      <c r="AZ23" s="84"/>
      <c r="BA23" s="84"/>
      <c r="BB23" s="84" t="s">
        <v>263</v>
      </c>
      <c r="BC23" s="84" t="s">
        <v>145</v>
      </c>
      <c r="BD23" s="108"/>
      <c r="BE23" s="84">
        <v>0</v>
      </c>
      <c r="BF23" s="38" t="s">
        <v>469</v>
      </c>
      <c r="BG23" s="84" t="s">
        <v>477</v>
      </c>
      <c r="BH23" s="114" t="s">
        <v>422</v>
      </c>
      <c r="BI23" s="38" t="s">
        <v>110</v>
      </c>
      <c r="BJ23" s="85">
        <v>46080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459</v>
      </c>
    </row>
    <row r="24" spans="1:70" s="113" customFormat="1" ht="15" hidden="1" customHeight="1" x14ac:dyDescent="0.3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253</v>
      </c>
      <c r="G24" s="84" t="s">
        <v>254</v>
      </c>
      <c r="H24" s="38" t="s">
        <v>255</v>
      </c>
      <c r="I24" s="84">
        <v>213960</v>
      </c>
      <c r="J24" s="38" t="s">
        <v>281</v>
      </c>
      <c r="K24" s="84">
        <v>213960</v>
      </c>
      <c r="L24" s="84" t="s">
        <v>264</v>
      </c>
      <c r="M24" s="38" t="s">
        <v>265</v>
      </c>
      <c r="N24" s="84">
        <v>495152</v>
      </c>
      <c r="O24" s="84" t="s">
        <v>478</v>
      </c>
      <c r="P24" s="84">
        <v>796194</v>
      </c>
      <c r="Q24" s="38" t="s">
        <v>479</v>
      </c>
      <c r="R24" s="38" t="s">
        <v>259</v>
      </c>
      <c r="S24" s="84" t="s">
        <v>480</v>
      </c>
      <c r="T24" s="84" t="s">
        <v>480</v>
      </c>
      <c r="U24" s="84" t="s">
        <v>260</v>
      </c>
      <c r="V24" s="84" t="s">
        <v>261</v>
      </c>
      <c r="W24" s="84">
        <v>541</v>
      </c>
      <c r="X24" s="38" t="s">
        <v>267</v>
      </c>
      <c r="Y24" s="84">
        <v>356214132</v>
      </c>
      <c r="Z24" s="38" t="s">
        <v>481</v>
      </c>
      <c r="AA24" s="108" t="s">
        <v>482</v>
      </c>
      <c r="AB24" s="84">
        <v>45000</v>
      </c>
      <c r="AC24" s="108"/>
      <c r="AD24" s="84">
        <v>75</v>
      </c>
      <c r="AE24" s="84" t="s">
        <v>472</v>
      </c>
      <c r="AF24" s="84" t="s">
        <v>483</v>
      </c>
      <c r="AG24" s="108" t="s">
        <v>484</v>
      </c>
      <c r="AH24" s="84" t="s">
        <v>283</v>
      </c>
      <c r="AI24" s="108" t="s">
        <v>485</v>
      </c>
      <c r="AJ24" s="84">
        <v>720</v>
      </c>
      <c r="AK24" s="84">
        <v>720</v>
      </c>
      <c r="AL24" s="108" t="s">
        <v>486</v>
      </c>
      <c r="AM24" s="84">
        <v>21456.85</v>
      </c>
      <c r="AN24" s="112">
        <v>6623.15</v>
      </c>
      <c r="AO24" s="112">
        <v>28080</v>
      </c>
      <c r="AP24" s="112">
        <v>23543.15</v>
      </c>
      <c r="AQ24" s="112">
        <v>2126.85</v>
      </c>
      <c r="AR24" s="112">
        <v>25670</v>
      </c>
      <c r="AS24" s="112">
        <v>23543.15</v>
      </c>
      <c r="AT24" s="112">
        <v>2126.85</v>
      </c>
      <c r="AU24" s="112">
        <v>25670</v>
      </c>
      <c r="AV24" s="84">
        <v>98</v>
      </c>
      <c r="AW24" s="84"/>
      <c r="AX24" s="84"/>
      <c r="AY24" s="108"/>
      <c r="AZ24" s="84"/>
      <c r="BA24" s="84"/>
      <c r="BB24" s="84" t="s">
        <v>263</v>
      </c>
      <c r="BC24" s="84" t="s">
        <v>145</v>
      </c>
      <c r="BD24" s="108"/>
      <c r="BE24" s="84">
        <v>0</v>
      </c>
      <c r="BF24" s="38" t="s">
        <v>480</v>
      </c>
      <c r="BG24" s="84" t="s">
        <v>487</v>
      </c>
      <c r="BH24" s="114" t="s">
        <v>422</v>
      </c>
      <c r="BI24" s="38" t="s">
        <v>110</v>
      </c>
      <c r="BJ24" s="85">
        <v>46081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459</v>
      </c>
    </row>
    <row r="25" spans="1:70" s="113" customFormat="1" ht="15" hidden="1" customHeight="1" x14ac:dyDescent="0.3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253</v>
      </c>
      <c r="G25" s="84" t="s">
        <v>254</v>
      </c>
      <c r="H25" s="38" t="s">
        <v>255</v>
      </c>
      <c r="I25" s="84">
        <v>213960</v>
      </c>
      <c r="J25" s="38" t="s">
        <v>281</v>
      </c>
      <c r="K25" s="84">
        <v>213960</v>
      </c>
      <c r="L25" s="84" t="s">
        <v>264</v>
      </c>
      <c r="M25" s="38" t="s">
        <v>265</v>
      </c>
      <c r="N25" s="84">
        <v>499295</v>
      </c>
      <c r="O25" s="84" t="s">
        <v>467</v>
      </c>
      <c r="P25" s="84">
        <v>815110</v>
      </c>
      <c r="Q25" s="38" t="s">
        <v>488</v>
      </c>
      <c r="R25" s="38" t="s">
        <v>259</v>
      </c>
      <c r="S25" s="84" t="s">
        <v>489</v>
      </c>
      <c r="T25" s="84" t="s">
        <v>489</v>
      </c>
      <c r="U25" s="84" t="s">
        <v>260</v>
      </c>
      <c r="V25" s="84" t="s">
        <v>266</v>
      </c>
      <c r="W25" s="84">
        <v>541</v>
      </c>
      <c r="X25" s="38" t="s">
        <v>267</v>
      </c>
      <c r="Y25" s="84">
        <v>356826968</v>
      </c>
      <c r="Z25" s="38" t="s">
        <v>490</v>
      </c>
      <c r="AA25" s="108" t="s">
        <v>491</v>
      </c>
      <c r="AB25" s="84">
        <v>45000</v>
      </c>
      <c r="AC25" s="108"/>
      <c r="AD25" s="84">
        <v>75</v>
      </c>
      <c r="AE25" s="84" t="s">
        <v>291</v>
      </c>
      <c r="AF25" s="84" t="s">
        <v>492</v>
      </c>
      <c r="AG25" s="108" t="s">
        <v>493</v>
      </c>
      <c r="AH25" s="84" t="s">
        <v>283</v>
      </c>
      <c r="AI25" s="108" t="s">
        <v>494</v>
      </c>
      <c r="AJ25" s="84">
        <v>720</v>
      </c>
      <c r="AK25" s="84">
        <v>720</v>
      </c>
      <c r="AL25" s="108" t="s">
        <v>495</v>
      </c>
      <c r="AM25" s="84">
        <v>42357.11</v>
      </c>
      <c r="AN25" s="112">
        <v>8762.89</v>
      </c>
      <c r="AO25" s="112">
        <v>51120</v>
      </c>
      <c r="AP25" s="112">
        <v>2642.89</v>
      </c>
      <c r="AQ25" s="112">
        <v>31.11</v>
      </c>
      <c r="AR25" s="112">
        <v>2674</v>
      </c>
      <c r="AS25" s="112">
        <v>2642.89</v>
      </c>
      <c r="AT25" s="112">
        <v>31.11</v>
      </c>
      <c r="AU25" s="112">
        <v>2674</v>
      </c>
      <c r="AV25" s="84">
        <v>91</v>
      </c>
      <c r="AW25" s="84"/>
      <c r="AX25" s="84"/>
      <c r="AY25" s="108"/>
      <c r="AZ25" s="84"/>
      <c r="BA25" s="84"/>
      <c r="BB25" s="84" t="s">
        <v>263</v>
      </c>
      <c r="BC25" s="84" t="s">
        <v>145</v>
      </c>
      <c r="BD25" s="108"/>
      <c r="BE25" s="84">
        <v>0</v>
      </c>
      <c r="BF25" s="38" t="s">
        <v>489</v>
      </c>
      <c r="BG25" s="84" t="s">
        <v>496</v>
      </c>
      <c r="BH25" s="114" t="s">
        <v>422</v>
      </c>
      <c r="BI25" s="38" t="s">
        <v>110</v>
      </c>
      <c r="BJ25" s="85">
        <v>46080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459</v>
      </c>
    </row>
    <row r="26" spans="1:70" s="113" customFormat="1" ht="15" hidden="1" customHeight="1" x14ac:dyDescent="0.3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253</v>
      </c>
      <c r="G26" s="84" t="s">
        <v>254</v>
      </c>
      <c r="H26" s="38" t="s">
        <v>255</v>
      </c>
      <c r="I26" s="84">
        <v>213960</v>
      </c>
      <c r="J26" s="38" t="s">
        <v>281</v>
      </c>
      <c r="K26" s="84">
        <v>213960</v>
      </c>
      <c r="L26" s="84" t="s">
        <v>257</v>
      </c>
      <c r="M26" s="38" t="s">
        <v>258</v>
      </c>
      <c r="N26" s="84">
        <v>489239</v>
      </c>
      <c r="O26" s="84" t="s">
        <v>497</v>
      </c>
      <c r="P26" s="84">
        <v>779457</v>
      </c>
      <c r="Q26" s="38" t="s">
        <v>498</v>
      </c>
      <c r="R26" s="38" t="s">
        <v>292</v>
      </c>
      <c r="S26" s="84" t="s">
        <v>499</v>
      </c>
      <c r="T26" s="84" t="s">
        <v>499</v>
      </c>
      <c r="U26" s="84" t="s">
        <v>260</v>
      </c>
      <c r="V26" s="84" t="s">
        <v>261</v>
      </c>
      <c r="W26" s="84">
        <v>0</v>
      </c>
      <c r="X26" s="38" t="s">
        <v>267</v>
      </c>
      <c r="Y26" s="84">
        <v>357840884</v>
      </c>
      <c r="Z26" s="38" t="s">
        <v>500</v>
      </c>
      <c r="AA26" s="108" t="s">
        <v>501</v>
      </c>
      <c r="AB26" s="84">
        <v>34000</v>
      </c>
      <c r="AC26" s="108"/>
      <c r="AD26" s="84">
        <v>75</v>
      </c>
      <c r="AE26" s="84" t="s">
        <v>293</v>
      </c>
      <c r="AF26" s="84" t="s">
        <v>502</v>
      </c>
      <c r="AG26" s="108" t="s">
        <v>503</v>
      </c>
      <c r="AH26" s="84" t="s">
        <v>262</v>
      </c>
      <c r="AI26" s="108" t="s">
        <v>504</v>
      </c>
      <c r="AJ26" s="84">
        <v>540</v>
      </c>
      <c r="AK26" s="84">
        <v>540</v>
      </c>
      <c r="AL26" s="108" t="s">
        <v>505</v>
      </c>
      <c r="AM26" s="84">
        <v>16494.64</v>
      </c>
      <c r="AN26" s="112">
        <v>5105.3599999999997</v>
      </c>
      <c r="AO26" s="112">
        <v>21600</v>
      </c>
      <c r="AP26" s="112">
        <v>17505.36</v>
      </c>
      <c r="AQ26" s="112">
        <v>1565.64</v>
      </c>
      <c r="AR26" s="112">
        <v>19071</v>
      </c>
      <c r="AS26" s="112">
        <v>17505.36</v>
      </c>
      <c r="AT26" s="112">
        <v>1565.64</v>
      </c>
      <c r="AU26" s="112">
        <v>19071</v>
      </c>
      <c r="AV26" s="84">
        <v>80</v>
      </c>
      <c r="AW26" s="84"/>
      <c r="AX26" s="84"/>
      <c r="AY26" s="108"/>
      <c r="AZ26" s="84"/>
      <c r="BA26" s="84"/>
      <c r="BB26" s="84" t="s">
        <v>263</v>
      </c>
      <c r="BC26" s="84" t="s">
        <v>145</v>
      </c>
      <c r="BD26" s="108"/>
      <c r="BE26" s="84">
        <v>0</v>
      </c>
      <c r="BF26" s="38" t="s">
        <v>499</v>
      </c>
      <c r="BG26" s="84" t="s">
        <v>506</v>
      </c>
      <c r="BH26" s="114" t="s">
        <v>422</v>
      </c>
      <c r="BI26" s="38" t="s">
        <v>110</v>
      </c>
      <c r="BJ26" s="85">
        <v>46080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459</v>
      </c>
    </row>
    <row r="27" spans="1:70" s="113" customFormat="1" ht="15" hidden="1" customHeight="1" x14ac:dyDescent="0.3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253</v>
      </c>
      <c r="G27" s="84" t="s">
        <v>254</v>
      </c>
      <c r="H27" s="38" t="s">
        <v>255</v>
      </c>
      <c r="I27" s="84">
        <v>211413</v>
      </c>
      <c r="J27" s="38" t="s">
        <v>274</v>
      </c>
      <c r="K27" s="84">
        <v>211413</v>
      </c>
      <c r="L27" s="84" t="s">
        <v>264</v>
      </c>
      <c r="M27" s="38" t="s">
        <v>265</v>
      </c>
      <c r="N27" s="84">
        <v>487020</v>
      </c>
      <c r="O27" s="84" t="s">
        <v>279</v>
      </c>
      <c r="P27" s="84">
        <v>821355</v>
      </c>
      <c r="Q27" s="38" t="s">
        <v>280</v>
      </c>
      <c r="R27" s="38" t="s">
        <v>292</v>
      </c>
      <c r="S27" s="84" t="s">
        <v>507</v>
      </c>
      <c r="T27" s="84" t="s">
        <v>507</v>
      </c>
      <c r="U27" s="84" t="s">
        <v>260</v>
      </c>
      <c r="V27" s="84" t="s">
        <v>261</v>
      </c>
      <c r="W27" s="84">
        <v>0</v>
      </c>
      <c r="X27" s="38" t="s">
        <v>267</v>
      </c>
      <c r="Y27" s="84">
        <v>357855097</v>
      </c>
      <c r="Z27" s="38" t="s">
        <v>508</v>
      </c>
      <c r="AA27" s="108" t="s">
        <v>501</v>
      </c>
      <c r="AB27" s="84">
        <v>22000</v>
      </c>
      <c r="AC27" s="108"/>
      <c r="AD27" s="84">
        <v>75</v>
      </c>
      <c r="AE27" s="84" t="s">
        <v>293</v>
      </c>
      <c r="AF27" s="84" t="s">
        <v>509</v>
      </c>
      <c r="AG27" s="108" t="s">
        <v>510</v>
      </c>
      <c r="AH27" s="84" t="s">
        <v>262</v>
      </c>
      <c r="AI27" s="108" t="s">
        <v>511</v>
      </c>
      <c r="AJ27" s="84">
        <v>350</v>
      </c>
      <c r="AK27" s="84">
        <v>350</v>
      </c>
      <c r="AL27" s="108" t="s">
        <v>512</v>
      </c>
      <c r="AM27" s="84">
        <v>11273.58</v>
      </c>
      <c r="AN27" s="112">
        <v>3426.42</v>
      </c>
      <c r="AO27" s="112">
        <v>14700</v>
      </c>
      <c r="AP27" s="112">
        <v>10726.42</v>
      </c>
      <c r="AQ27" s="112">
        <v>902.58</v>
      </c>
      <c r="AR27" s="112">
        <v>11629</v>
      </c>
      <c r="AS27" s="112">
        <v>10726.42</v>
      </c>
      <c r="AT27" s="112">
        <v>902.58</v>
      </c>
      <c r="AU27" s="112">
        <v>11629</v>
      </c>
      <c r="AV27" s="84">
        <v>80</v>
      </c>
      <c r="AW27" s="84"/>
      <c r="AX27" s="84"/>
      <c r="AY27" s="108"/>
      <c r="AZ27" s="84"/>
      <c r="BA27" s="84"/>
      <c r="BB27" s="84" t="s">
        <v>263</v>
      </c>
      <c r="BC27" s="84" t="s">
        <v>145</v>
      </c>
      <c r="BD27" s="108"/>
      <c r="BE27" s="84">
        <v>0</v>
      </c>
      <c r="BF27" s="38" t="s">
        <v>507</v>
      </c>
      <c r="BG27" s="84" t="s">
        <v>513</v>
      </c>
      <c r="BH27" s="114" t="s">
        <v>422</v>
      </c>
      <c r="BI27" s="38" t="s">
        <v>110</v>
      </c>
      <c r="BJ27" s="85">
        <v>46079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459</v>
      </c>
    </row>
    <row r="28" spans="1:70" s="113" customFormat="1" ht="15" hidden="1" customHeight="1" x14ac:dyDescent="0.3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253</v>
      </c>
      <c r="G28" s="84" t="s">
        <v>254</v>
      </c>
      <c r="H28" s="38" t="s">
        <v>255</v>
      </c>
      <c r="I28" s="84">
        <v>213960</v>
      </c>
      <c r="J28" s="38" t="s">
        <v>281</v>
      </c>
      <c r="K28" s="84">
        <v>213960</v>
      </c>
      <c r="L28" s="84" t="s">
        <v>257</v>
      </c>
      <c r="M28" s="38" t="s">
        <v>258</v>
      </c>
      <c r="N28" s="84">
        <v>489239</v>
      </c>
      <c r="O28" s="84" t="s">
        <v>497</v>
      </c>
      <c r="P28" s="84">
        <v>779457</v>
      </c>
      <c r="Q28" s="38" t="s">
        <v>498</v>
      </c>
      <c r="R28" s="38" t="s">
        <v>292</v>
      </c>
      <c r="S28" s="84" t="s">
        <v>514</v>
      </c>
      <c r="T28" s="84" t="s">
        <v>514</v>
      </c>
      <c r="U28" s="84" t="s">
        <v>260</v>
      </c>
      <c r="V28" s="84" t="s">
        <v>266</v>
      </c>
      <c r="W28" s="84">
        <v>0</v>
      </c>
      <c r="X28" s="38" t="s">
        <v>267</v>
      </c>
      <c r="Y28" s="84">
        <v>357856279</v>
      </c>
      <c r="Z28" s="38" t="s">
        <v>515</v>
      </c>
      <c r="AA28" s="108" t="s">
        <v>516</v>
      </c>
      <c r="AB28" s="84">
        <v>26000</v>
      </c>
      <c r="AC28" s="108"/>
      <c r="AD28" s="84">
        <v>75</v>
      </c>
      <c r="AE28" s="84" t="s">
        <v>293</v>
      </c>
      <c r="AF28" s="84" t="s">
        <v>502</v>
      </c>
      <c r="AG28" s="108" t="s">
        <v>503</v>
      </c>
      <c r="AH28" s="84" t="s">
        <v>262</v>
      </c>
      <c r="AI28" s="108" t="s">
        <v>504</v>
      </c>
      <c r="AJ28" s="84">
        <v>410</v>
      </c>
      <c r="AK28" s="84">
        <v>410</v>
      </c>
      <c r="AL28" s="108" t="s">
        <v>517</v>
      </c>
      <c r="AM28" s="84">
        <v>22851.23</v>
      </c>
      <c r="AN28" s="112">
        <v>5028.7700000000004</v>
      </c>
      <c r="AO28" s="112">
        <v>27880</v>
      </c>
      <c r="AP28" s="112">
        <v>3148.77</v>
      </c>
      <c r="AQ28" s="112">
        <v>66.23</v>
      </c>
      <c r="AR28" s="112">
        <v>3215</v>
      </c>
      <c r="AS28" s="112">
        <v>3148.77</v>
      </c>
      <c r="AT28" s="112">
        <v>66.23</v>
      </c>
      <c r="AU28" s="112">
        <v>3215</v>
      </c>
      <c r="AV28" s="84">
        <v>80</v>
      </c>
      <c r="AW28" s="84"/>
      <c r="AX28" s="84"/>
      <c r="AY28" s="108"/>
      <c r="AZ28" s="84"/>
      <c r="BA28" s="84"/>
      <c r="BB28" s="84" t="s">
        <v>263</v>
      </c>
      <c r="BC28" s="84" t="s">
        <v>145</v>
      </c>
      <c r="BD28" s="108"/>
      <c r="BE28" s="84">
        <v>0</v>
      </c>
      <c r="BF28" s="38" t="s">
        <v>514</v>
      </c>
      <c r="BG28" s="84" t="s">
        <v>518</v>
      </c>
      <c r="BH28" s="114" t="s">
        <v>422</v>
      </c>
      <c r="BI28" s="38" t="s">
        <v>110</v>
      </c>
      <c r="BJ28" s="85">
        <v>46076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459</v>
      </c>
    </row>
    <row r="29" spans="1:70" s="113" customFormat="1" ht="15" hidden="1" customHeight="1" x14ac:dyDescent="0.3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253</v>
      </c>
      <c r="G29" s="84" t="s">
        <v>254</v>
      </c>
      <c r="H29" s="38" t="s">
        <v>255</v>
      </c>
      <c r="I29" s="84">
        <v>211697</v>
      </c>
      <c r="J29" s="38" t="s">
        <v>270</v>
      </c>
      <c r="K29" s="84">
        <v>211697</v>
      </c>
      <c r="L29" s="84" t="s">
        <v>264</v>
      </c>
      <c r="M29" s="38" t="s">
        <v>265</v>
      </c>
      <c r="N29" s="84">
        <v>477291</v>
      </c>
      <c r="O29" s="84" t="s">
        <v>271</v>
      </c>
      <c r="P29" s="84">
        <v>752305</v>
      </c>
      <c r="Q29" s="38" t="s">
        <v>294</v>
      </c>
      <c r="R29" s="38" t="s">
        <v>292</v>
      </c>
      <c r="S29" s="84" t="s">
        <v>519</v>
      </c>
      <c r="T29" s="84" t="s">
        <v>519</v>
      </c>
      <c r="U29" s="84" t="s">
        <v>269</v>
      </c>
      <c r="V29" s="84" t="s">
        <v>261</v>
      </c>
      <c r="W29" s="84">
        <v>0</v>
      </c>
      <c r="X29" s="38" t="s">
        <v>267</v>
      </c>
      <c r="Y29" s="84">
        <v>357908334</v>
      </c>
      <c r="Z29" s="38" t="s">
        <v>520</v>
      </c>
      <c r="AA29" s="108" t="s">
        <v>521</v>
      </c>
      <c r="AB29" s="84">
        <v>28000</v>
      </c>
      <c r="AC29" s="108"/>
      <c r="AD29" s="84">
        <v>75</v>
      </c>
      <c r="AE29" s="84" t="s">
        <v>293</v>
      </c>
      <c r="AF29" s="84" t="s">
        <v>522</v>
      </c>
      <c r="AG29" s="108" t="s">
        <v>523</v>
      </c>
      <c r="AH29" s="84" t="s">
        <v>262</v>
      </c>
      <c r="AI29" s="108" t="s">
        <v>524</v>
      </c>
      <c r="AJ29" s="84">
        <v>450</v>
      </c>
      <c r="AK29" s="84">
        <v>450</v>
      </c>
      <c r="AL29" s="108" t="s">
        <v>525</v>
      </c>
      <c r="AM29" s="84">
        <v>24747.279999999999</v>
      </c>
      <c r="AN29" s="112">
        <v>5402.72</v>
      </c>
      <c r="AO29" s="112">
        <v>30150</v>
      </c>
      <c r="AP29" s="112">
        <v>3252.72</v>
      </c>
      <c r="AQ29" s="112">
        <v>66.28</v>
      </c>
      <c r="AR29" s="112">
        <v>3319</v>
      </c>
      <c r="AS29" s="112">
        <v>3252.72</v>
      </c>
      <c r="AT29" s="112">
        <v>66.28</v>
      </c>
      <c r="AU29" s="112">
        <v>3319</v>
      </c>
      <c r="AV29" s="84">
        <v>79</v>
      </c>
      <c r="AW29" s="84"/>
      <c r="AX29" s="84"/>
      <c r="AY29" s="108"/>
      <c r="AZ29" s="84"/>
      <c r="BA29" s="84"/>
      <c r="BB29" s="84" t="s">
        <v>263</v>
      </c>
      <c r="BC29" s="84" t="s">
        <v>145</v>
      </c>
      <c r="BD29" s="108"/>
      <c r="BE29" s="84">
        <v>0</v>
      </c>
      <c r="BF29" s="38" t="s">
        <v>519</v>
      </c>
      <c r="BG29" s="84" t="s">
        <v>526</v>
      </c>
      <c r="BH29" s="114" t="s">
        <v>422</v>
      </c>
      <c r="BI29" s="38" t="s">
        <v>110</v>
      </c>
      <c r="BJ29" s="85">
        <v>46081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459</v>
      </c>
    </row>
    <row r="30" spans="1:70" s="113" customFormat="1" ht="15" hidden="1" customHeight="1" x14ac:dyDescent="0.3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253</v>
      </c>
      <c r="G30" s="84" t="s">
        <v>254</v>
      </c>
      <c r="H30" s="38" t="s">
        <v>255</v>
      </c>
      <c r="I30" s="84">
        <v>211697</v>
      </c>
      <c r="J30" s="38" t="s">
        <v>270</v>
      </c>
      <c r="K30" s="84">
        <v>211697</v>
      </c>
      <c r="L30" s="84" t="s">
        <v>264</v>
      </c>
      <c r="M30" s="38" t="s">
        <v>265</v>
      </c>
      <c r="N30" s="84">
        <v>477291</v>
      </c>
      <c r="O30" s="84" t="s">
        <v>271</v>
      </c>
      <c r="P30" s="84">
        <v>758882</v>
      </c>
      <c r="Q30" s="38" t="s">
        <v>272</v>
      </c>
      <c r="R30" s="38" t="s">
        <v>292</v>
      </c>
      <c r="S30" s="84" t="s">
        <v>527</v>
      </c>
      <c r="T30" s="84" t="s">
        <v>527</v>
      </c>
      <c r="U30" s="84" t="s">
        <v>269</v>
      </c>
      <c r="V30" s="84" t="s">
        <v>261</v>
      </c>
      <c r="W30" s="84">
        <v>0</v>
      </c>
      <c r="X30" s="38" t="s">
        <v>267</v>
      </c>
      <c r="Y30" s="84">
        <v>357966259</v>
      </c>
      <c r="Z30" s="38" t="s">
        <v>273</v>
      </c>
      <c r="AA30" s="108" t="s">
        <v>528</v>
      </c>
      <c r="AB30" s="84">
        <v>40000</v>
      </c>
      <c r="AC30" s="108"/>
      <c r="AD30" s="84">
        <v>75</v>
      </c>
      <c r="AE30" s="84" t="s">
        <v>293</v>
      </c>
      <c r="AF30" s="84" t="s">
        <v>522</v>
      </c>
      <c r="AG30" s="108" t="s">
        <v>523</v>
      </c>
      <c r="AH30" s="84" t="s">
        <v>262</v>
      </c>
      <c r="AI30" s="108" t="s">
        <v>529</v>
      </c>
      <c r="AJ30" s="84">
        <v>640</v>
      </c>
      <c r="AK30" s="84">
        <v>640</v>
      </c>
      <c r="AL30" s="108" t="s">
        <v>530</v>
      </c>
      <c r="AM30" s="84">
        <v>19678.45</v>
      </c>
      <c r="AN30" s="112">
        <v>5921.55</v>
      </c>
      <c r="AO30" s="112">
        <v>25600</v>
      </c>
      <c r="AP30" s="112">
        <v>20321.55</v>
      </c>
      <c r="AQ30" s="112">
        <v>1778.45</v>
      </c>
      <c r="AR30" s="112">
        <v>22100</v>
      </c>
      <c r="AS30" s="112">
        <v>20321.55</v>
      </c>
      <c r="AT30" s="112">
        <v>1778.45</v>
      </c>
      <c r="AU30" s="112">
        <v>22100</v>
      </c>
      <c r="AV30" s="84">
        <v>78</v>
      </c>
      <c r="AW30" s="84"/>
      <c r="AX30" s="84"/>
      <c r="AY30" s="108"/>
      <c r="AZ30" s="84"/>
      <c r="BA30" s="84"/>
      <c r="BB30" s="84" t="s">
        <v>263</v>
      </c>
      <c r="BC30" s="84" t="s">
        <v>145</v>
      </c>
      <c r="BD30" s="108"/>
      <c r="BE30" s="84">
        <v>0</v>
      </c>
      <c r="BF30" s="38" t="s">
        <v>527</v>
      </c>
      <c r="BG30" s="84" t="s">
        <v>531</v>
      </c>
      <c r="BH30" s="114" t="s">
        <v>422</v>
      </c>
      <c r="BI30" s="38" t="s">
        <v>110</v>
      </c>
      <c r="BJ30" s="85">
        <v>46076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459</v>
      </c>
    </row>
    <row r="31" spans="1:70" s="113" customFormat="1" ht="15" hidden="1" customHeight="1" x14ac:dyDescent="0.3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253</v>
      </c>
      <c r="G31" s="84" t="s">
        <v>254</v>
      </c>
      <c r="H31" s="38" t="s">
        <v>255</v>
      </c>
      <c r="I31" s="84">
        <v>213960</v>
      </c>
      <c r="J31" s="38" t="s">
        <v>281</v>
      </c>
      <c r="K31" s="84">
        <v>213960</v>
      </c>
      <c r="L31" s="84" t="s">
        <v>257</v>
      </c>
      <c r="M31" s="38" t="s">
        <v>258</v>
      </c>
      <c r="N31" s="84">
        <v>502803</v>
      </c>
      <c r="O31" s="84" t="s">
        <v>532</v>
      </c>
      <c r="P31" s="84">
        <v>816504</v>
      </c>
      <c r="Q31" s="38" t="s">
        <v>533</v>
      </c>
      <c r="R31" s="38" t="s">
        <v>259</v>
      </c>
      <c r="S31" s="84" t="s">
        <v>534</v>
      </c>
      <c r="T31" s="84" t="s">
        <v>534</v>
      </c>
      <c r="U31" s="84" t="s">
        <v>260</v>
      </c>
      <c r="V31" s="84" t="s">
        <v>261</v>
      </c>
      <c r="W31" s="84">
        <v>541</v>
      </c>
      <c r="X31" s="38" t="s">
        <v>267</v>
      </c>
      <c r="Y31" s="84">
        <v>358063479</v>
      </c>
      <c r="Z31" s="38" t="s">
        <v>535</v>
      </c>
      <c r="AA31" s="108" t="s">
        <v>536</v>
      </c>
      <c r="AB31" s="84">
        <v>42000</v>
      </c>
      <c r="AC31" s="108"/>
      <c r="AD31" s="84">
        <v>75</v>
      </c>
      <c r="AE31" s="84" t="s">
        <v>291</v>
      </c>
      <c r="AF31" s="84" t="s">
        <v>537</v>
      </c>
      <c r="AG31" s="108" t="s">
        <v>538</v>
      </c>
      <c r="AH31" s="84" t="s">
        <v>283</v>
      </c>
      <c r="AI31" s="108" t="s">
        <v>539</v>
      </c>
      <c r="AJ31" s="84">
        <v>670</v>
      </c>
      <c r="AK31" s="84">
        <v>670</v>
      </c>
      <c r="AL31" s="108" t="s">
        <v>540</v>
      </c>
      <c r="AM31" s="84">
        <v>30109.71</v>
      </c>
      <c r="AN31" s="112">
        <v>7410.29</v>
      </c>
      <c r="AO31" s="112">
        <v>37520</v>
      </c>
      <c r="AP31" s="112">
        <v>11890.29</v>
      </c>
      <c r="AQ31" s="112">
        <v>560.71</v>
      </c>
      <c r="AR31" s="112">
        <v>12451</v>
      </c>
      <c r="AS31" s="112">
        <v>11890.29</v>
      </c>
      <c r="AT31" s="112">
        <v>560.71</v>
      </c>
      <c r="AU31" s="112">
        <v>12451</v>
      </c>
      <c r="AV31" s="84">
        <v>76</v>
      </c>
      <c r="AW31" s="84"/>
      <c r="AX31" s="84"/>
      <c r="AY31" s="108"/>
      <c r="AZ31" s="84"/>
      <c r="BA31" s="84"/>
      <c r="BB31" s="84" t="s">
        <v>263</v>
      </c>
      <c r="BC31" s="84" t="s">
        <v>145</v>
      </c>
      <c r="BD31" s="108"/>
      <c r="BE31" s="84">
        <v>0</v>
      </c>
      <c r="BF31" s="38" t="s">
        <v>534</v>
      </c>
      <c r="BG31" s="84" t="s">
        <v>541</v>
      </c>
      <c r="BH31" s="114" t="s">
        <v>422</v>
      </c>
      <c r="BI31" s="38" t="s">
        <v>110</v>
      </c>
      <c r="BJ31" s="85">
        <v>46076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459</v>
      </c>
    </row>
    <row r="32" spans="1:70" s="113" customFormat="1" ht="15" hidden="1" customHeight="1" x14ac:dyDescent="0.3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253</v>
      </c>
      <c r="G32" s="84" t="s">
        <v>254</v>
      </c>
      <c r="H32" s="38" t="s">
        <v>255</v>
      </c>
      <c r="I32" s="84">
        <v>211413</v>
      </c>
      <c r="J32" s="38" t="s">
        <v>274</v>
      </c>
      <c r="K32" s="84">
        <v>211413</v>
      </c>
      <c r="L32" s="84" t="s">
        <v>264</v>
      </c>
      <c r="M32" s="38" t="s">
        <v>265</v>
      </c>
      <c r="N32" s="84">
        <v>487020</v>
      </c>
      <c r="O32" s="84" t="s">
        <v>279</v>
      </c>
      <c r="P32" s="84">
        <v>821355</v>
      </c>
      <c r="Q32" s="38" t="s">
        <v>280</v>
      </c>
      <c r="R32" s="38" t="s">
        <v>292</v>
      </c>
      <c r="S32" s="84" t="s">
        <v>542</v>
      </c>
      <c r="T32" s="84" t="s">
        <v>542</v>
      </c>
      <c r="U32" s="84" t="s">
        <v>260</v>
      </c>
      <c r="V32" s="84" t="s">
        <v>261</v>
      </c>
      <c r="W32" s="84">
        <v>0</v>
      </c>
      <c r="X32" s="38" t="s">
        <v>267</v>
      </c>
      <c r="Y32" s="84">
        <v>358196218</v>
      </c>
      <c r="Z32" s="38" t="s">
        <v>543</v>
      </c>
      <c r="AA32" s="108" t="s">
        <v>544</v>
      </c>
      <c r="AB32" s="84">
        <v>35000</v>
      </c>
      <c r="AC32" s="108"/>
      <c r="AD32" s="84">
        <v>75</v>
      </c>
      <c r="AE32" s="84" t="s">
        <v>293</v>
      </c>
      <c r="AF32" s="84" t="s">
        <v>509</v>
      </c>
      <c r="AG32" s="108" t="s">
        <v>510</v>
      </c>
      <c r="AH32" s="84" t="s">
        <v>262</v>
      </c>
      <c r="AI32" s="108" t="s">
        <v>545</v>
      </c>
      <c r="AJ32" s="84">
        <v>560</v>
      </c>
      <c r="AK32" s="84">
        <v>560</v>
      </c>
      <c r="AL32" s="108" t="s">
        <v>546</v>
      </c>
      <c r="AM32" s="84">
        <v>12612.06</v>
      </c>
      <c r="AN32" s="112">
        <v>4187.9399999999996</v>
      </c>
      <c r="AO32" s="112">
        <v>16800</v>
      </c>
      <c r="AP32" s="112">
        <v>22387.94</v>
      </c>
      <c r="AQ32" s="112">
        <v>2498.06</v>
      </c>
      <c r="AR32" s="112">
        <v>24886</v>
      </c>
      <c r="AS32" s="112">
        <v>22387.94</v>
      </c>
      <c r="AT32" s="112">
        <v>2498.06</v>
      </c>
      <c r="AU32" s="112">
        <v>24886</v>
      </c>
      <c r="AV32" s="84">
        <v>75</v>
      </c>
      <c r="AW32" s="84"/>
      <c r="AX32" s="84"/>
      <c r="AY32" s="108"/>
      <c r="AZ32" s="84"/>
      <c r="BA32" s="84"/>
      <c r="BB32" s="84" t="s">
        <v>263</v>
      </c>
      <c r="BC32" s="84" t="s">
        <v>145</v>
      </c>
      <c r="BD32" s="108"/>
      <c r="BE32" s="84">
        <v>0</v>
      </c>
      <c r="BF32" s="38" t="s">
        <v>542</v>
      </c>
      <c r="BG32" s="84" t="s">
        <v>547</v>
      </c>
      <c r="BH32" s="114" t="s">
        <v>422</v>
      </c>
      <c r="BI32" s="38" t="s">
        <v>110</v>
      </c>
      <c r="BJ32" s="85">
        <v>46079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459</v>
      </c>
    </row>
    <row r="33" spans="1:70" s="113" customFormat="1" ht="15" hidden="1" customHeight="1" x14ac:dyDescent="0.3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253</v>
      </c>
      <c r="G33" s="84" t="s">
        <v>254</v>
      </c>
      <c r="H33" s="38" t="s">
        <v>255</v>
      </c>
      <c r="I33" s="84">
        <v>213960</v>
      </c>
      <c r="J33" s="38" t="s">
        <v>281</v>
      </c>
      <c r="K33" s="84">
        <v>213960</v>
      </c>
      <c r="L33" s="84" t="s">
        <v>257</v>
      </c>
      <c r="M33" s="38" t="s">
        <v>258</v>
      </c>
      <c r="N33" s="84">
        <v>502803</v>
      </c>
      <c r="O33" s="84" t="s">
        <v>532</v>
      </c>
      <c r="P33" s="84">
        <v>816504</v>
      </c>
      <c r="Q33" s="38" t="s">
        <v>533</v>
      </c>
      <c r="R33" s="38" t="s">
        <v>259</v>
      </c>
      <c r="S33" s="84" t="s">
        <v>548</v>
      </c>
      <c r="T33" s="84" t="s">
        <v>548</v>
      </c>
      <c r="U33" s="84" t="s">
        <v>260</v>
      </c>
      <c r="V33" s="84" t="s">
        <v>266</v>
      </c>
      <c r="W33" s="84">
        <v>541</v>
      </c>
      <c r="X33" s="38" t="s">
        <v>267</v>
      </c>
      <c r="Y33" s="84">
        <v>358196754</v>
      </c>
      <c r="Z33" s="38" t="s">
        <v>549</v>
      </c>
      <c r="AA33" s="108" t="s">
        <v>550</v>
      </c>
      <c r="AB33" s="84">
        <v>45000</v>
      </c>
      <c r="AC33" s="108"/>
      <c r="AD33" s="84">
        <v>75</v>
      </c>
      <c r="AE33" s="84" t="s">
        <v>291</v>
      </c>
      <c r="AF33" s="84" t="s">
        <v>551</v>
      </c>
      <c r="AG33" s="108" t="s">
        <v>552</v>
      </c>
      <c r="AH33" s="84" t="s">
        <v>283</v>
      </c>
      <c r="AI33" s="108" t="s">
        <v>553</v>
      </c>
      <c r="AJ33" s="84">
        <v>710</v>
      </c>
      <c r="AK33" s="84">
        <v>710</v>
      </c>
      <c r="AL33" s="108" t="s">
        <v>289</v>
      </c>
      <c r="AM33" s="84">
        <v>25955.48</v>
      </c>
      <c r="AN33" s="112">
        <v>7414.52</v>
      </c>
      <c r="AO33" s="112">
        <v>33370</v>
      </c>
      <c r="AP33" s="112">
        <v>19044.52</v>
      </c>
      <c r="AQ33" s="112">
        <v>1372.48</v>
      </c>
      <c r="AR33" s="112">
        <v>20417</v>
      </c>
      <c r="AS33" s="112">
        <v>19044.52</v>
      </c>
      <c r="AT33" s="112">
        <v>1372.48</v>
      </c>
      <c r="AU33" s="112">
        <v>20417</v>
      </c>
      <c r="AV33" s="84">
        <v>75</v>
      </c>
      <c r="AW33" s="84"/>
      <c r="AX33" s="84"/>
      <c r="AY33" s="108"/>
      <c r="AZ33" s="84"/>
      <c r="BA33" s="84"/>
      <c r="BB33" s="84" t="s">
        <v>263</v>
      </c>
      <c r="BC33" s="84" t="s">
        <v>145</v>
      </c>
      <c r="BD33" s="108"/>
      <c r="BE33" s="84">
        <v>0</v>
      </c>
      <c r="BF33" s="38" t="s">
        <v>548</v>
      </c>
      <c r="BG33" s="84" t="s">
        <v>554</v>
      </c>
      <c r="BH33" s="114" t="s">
        <v>422</v>
      </c>
      <c r="BI33" s="38" t="s">
        <v>110</v>
      </c>
      <c r="BJ33" s="85">
        <v>46077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459</v>
      </c>
    </row>
    <row r="34" spans="1:70" s="113" customFormat="1" ht="15" hidden="1" customHeight="1" x14ac:dyDescent="0.3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253</v>
      </c>
      <c r="G34" s="84" t="s">
        <v>254</v>
      </c>
      <c r="H34" s="38" t="s">
        <v>255</v>
      </c>
      <c r="I34" s="84">
        <v>213960</v>
      </c>
      <c r="J34" s="38" t="s">
        <v>281</v>
      </c>
      <c r="K34" s="84">
        <v>213960</v>
      </c>
      <c r="L34" s="84" t="s">
        <v>257</v>
      </c>
      <c r="M34" s="38" t="s">
        <v>258</v>
      </c>
      <c r="N34" s="84">
        <v>502803</v>
      </c>
      <c r="O34" s="84" t="s">
        <v>532</v>
      </c>
      <c r="P34" s="84">
        <v>816504</v>
      </c>
      <c r="Q34" s="38" t="s">
        <v>533</v>
      </c>
      <c r="R34" s="38" t="s">
        <v>259</v>
      </c>
      <c r="S34" s="84" t="s">
        <v>555</v>
      </c>
      <c r="T34" s="84" t="s">
        <v>555</v>
      </c>
      <c r="U34" s="84" t="s">
        <v>260</v>
      </c>
      <c r="V34" s="84" t="s">
        <v>261</v>
      </c>
      <c r="W34" s="84">
        <v>541</v>
      </c>
      <c r="X34" s="38" t="s">
        <v>267</v>
      </c>
      <c r="Y34" s="84">
        <v>358197815</v>
      </c>
      <c r="Z34" s="38" t="s">
        <v>556</v>
      </c>
      <c r="AA34" s="108" t="s">
        <v>550</v>
      </c>
      <c r="AB34" s="84">
        <v>42000</v>
      </c>
      <c r="AC34" s="108"/>
      <c r="AD34" s="84">
        <v>75</v>
      </c>
      <c r="AE34" s="84" t="s">
        <v>291</v>
      </c>
      <c r="AF34" s="84" t="s">
        <v>551</v>
      </c>
      <c r="AG34" s="108" t="s">
        <v>552</v>
      </c>
      <c r="AH34" s="84" t="s">
        <v>283</v>
      </c>
      <c r="AI34" s="108" t="s">
        <v>553</v>
      </c>
      <c r="AJ34" s="84">
        <v>670</v>
      </c>
      <c r="AK34" s="84">
        <v>670</v>
      </c>
      <c r="AL34" s="108" t="s">
        <v>557</v>
      </c>
      <c r="AM34" s="84">
        <v>14498.07</v>
      </c>
      <c r="AN34" s="112">
        <v>4931.93</v>
      </c>
      <c r="AO34" s="112">
        <v>19430</v>
      </c>
      <c r="AP34" s="112">
        <v>27501.93</v>
      </c>
      <c r="AQ34" s="112">
        <v>3161.07</v>
      </c>
      <c r="AR34" s="112">
        <v>30663</v>
      </c>
      <c r="AS34" s="112">
        <v>27501.93</v>
      </c>
      <c r="AT34" s="112">
        <v>3161.07</v>
      </c>
      <c r="AU34" s="112">
        <v>30663</v>
      </c>
      <c r="AV34" s="84">
        <v>75</v>
      </c>
      <c r="AW34" s="84"/>
      <c r="AX34" s="84"/>
      <c r="AY34" s="108"/>
      <c r="AZ34" s="84"/>
      <c r="BA34" s="84"/>
      <c r="BB34" s="84" t="s">
        <v>263</v>
      </c>
      <c r="BC34" s="84" t="s">
        <v>145</v>
      </c>
      <c r="BD34" s="108"/>
      <c r="BE34" s="84">
        <v>0</v>
      </c>
      <c r="BF34" s="38" t="s">
        <v>555</v>
      </c>
      <c r="BG34" s="84" t="s">
        <v>558</v>
      </c>
      <c r="BH34" s="114" t="s">
        <v>422</v>
      </c>
      <c r="BI34" s="38" t="s">
        <v>110</v>
      </c>
      <c r="BJ34" s="85">
        <v>46079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/>
      <c r="BQ34" s="117"/>
      <c r="BR34" s="118" t="s">
        <v>459</v>
      </c>
    </row>
    <row r="35" spans="1:70" s="113" customFormat="1" ht="15" hidden="1" customHeight="1" x14ac:dyDescent="0.3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253</v>
      </c>
      <c r="G35" s="84" t="s">
        <v>254</v>
      </c>
      <c r="H35" s="38" t="s">
        <v>255</v>
      </c>
      <c r="I35" s="84">
        <v>213960</v>
      </c>
      <c r="J35" s="38" t="s">
        <v>281</v>
      </c>
      <c r="K35" s="84">
        <v>213960</v>
      </c>
      <c r="L35" s="84" t="s">
        <v>264</v>
      </c>
      <c r="M35" s="38" t="s">
        <v>265</v>
      </c>
      <c r="N35" s="84">
        <v>534214</v>
      </c>
      <c r="O35" s="84" t="s">
        <v>559</v>
      </c>
      <c r="P35" s="84">
        <v>890450</v>
      </c>
      <c r="Q35" s="38" t="s">
        <v>560</v>
      </c>
      <c r="R35" s="38" t="s">
        <v>259</v>
      </c>
      <c r="S35" s="84" t="s">
        <v>561</v>
      </c>
      <c r="T35" s="84" t="s">
        <v>561</v>
      </c>
      <c r="U35" s="84" t="s">
        <v>260</v>
      </c>
      <c r="V35" s="84" t="s">
        <v>261</v>
      </c>
      <c r="W35" s="84">
        <v>0</v>
      </c>
      <c r="X35" s="38" t="s">
        <v>267</v>
      </c>
      <c r="Y35" s="84">
        <v>358411766</v>
      </c>
      <c r="Z35" s="38" t="s">
        <v>562</v>
      </c>
      <c r="AA35" s="108" t="s">
        <v>306</v>
      </c>
      <c r="AB35" s="84">
        <v>45000</v>
      </c>
      <c r="AC35" s="108"/>
      <c r="AD35" s="84">
        <v>75</v>
      </c>
      <c r="AE35" s="84" t="s">
        <v>291</v>
      </c>
      <c r="AF35" s="84" t="s">
        <v>563</v>
      </c>
      <c r="AG35" s="108" t="s">
        <v>564</v>
      </c>
      <c r="AH35" s="84" t="s">
        <v>283</v>
      </c>
      <c r="AI35" s="108" t="s">
        <v>565</v>
      </c>
      <c r="AJ35" s="84">
        <v>710</v>
      </c>
      <c r="AK35" s="84">
        <v>710</v>
      </c>
      <c r="AL35" s="108" t="s">
        <v>495</v>
      </c>
      <c r="AM35" s="84">
        <v>28528.93</v>
      </c>
      <c r="AN35" s="112">
        <v>7681.07</v>
      </c>
      <c r="AO35" s="112">
        <v>36210</v>
      </c>
      <c r="AP35" s="112">
        <v>16471.07</v>
      </c>
      <c r="AQ35" s="112">
        <v>1019.93</v>
      </c>
      <c r="AR35" s="112">
        <v>17491</v>
      </c>
      <c r="AS35" s="112">
        <v>13222.74</v>
      </c>
      <c r="AT35" s="112">
        <v>977.26</v>
      </c>
      <c r="AU35" s="112">
        <v>14200</v>
      </c>
      <c r="AV35" s="84">
        <v>71</v>
      </c>
      <c r="AW35" s="84"/>
      <c r="AX35" s="84"/>
      <c r="AY35" s="108"/>
      <c r="AZ35" s="84"/>
      <c r="BA35" s="84"/>
      <c r="BB35" s="84" t="s">
        <v>263</v>
      </c>
      <c r="BC35" s="84" t="s">
        <v>145</v>
      </c>
      <c r="BD35" s="108"/>
      <c r="BE35" s="84">
        <v>0</v>
      </c>
      <c r="BF35" s="38" t="s">
        <v>561</v>
      </c>
      <c r="BG35" s="84" t="s">
        <v>566</v>
      </c>
      <c r="BH35" s="114" t="s">
        <v>422</v>
      </c>
      <c r="BI35" s="38" t="s">
        <v>110</v>
      </c>
      <c r="BJ35" s="85">
        <v>46080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459</v>
      </c>
    </row>
    <row r="36" spans="1:70" s="113" customFormat="1" ht="15" hidden="1" customHeight="1" x14ac:dyDescent="0.3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253</v>
      </c>
      <c r="G36" s="84" t="s">
        <v>254</v>
      </c>
      <c r="H36" s="38" t="s">
        <v>255</v>
      </c>
      <c r="I36" s="84">
        <v>213960</v>
      </c>
      <c r="J36" s="38" t="s">
        <v>281</v>
      </c>
      <c r="K36" s="84">
        <v>213960</v>
      </c>
      <c r="L36" s="84" t="s">
        <v>257</v>
      </c>
      <c r="M36" s="38" t="s">
        <v>258</v>
      </c>
      <c r="N36" s="84">
        <v>502803</v>
      </c>
      <c r="O36" s="84" t="s">
        <v>532</v>
      </c>
      <c r="P36" s="84">
        <v>816504</v>
      </c>
      <c r="Q36" s="38" t="s">
        <v>533</v>
      </c>
      <c r="R36" s="38" t="s">
        <v>259</v>
      </c>
      <c r="S36" s="84" t="s">
        <v>567</v>
      </c>
      <c r="T36" s="84" t="s">
        <v>567</v>
      </c>
      <c r="U36" s="84" t="s">
        <v>260</v>
      </c>
      <c r="V36" s="84" t="s">
        <v>261</v>
      </c>
      <c r="W36" s="84">
        <v>0</v>
      </c>
      <c r="X36" s="38" t="s">
        <v>568</v>
      </c>
      <c r="Y36" s="84">
        <v>358631010</v>
      </c>
      <c r="Z36" s="38" t="s">
        <v>569</v>
      </c>
      <c r="AA36" s="108" t="s">
        <v>570</v>
      </c>
      <c r="AB36" s="84">
        <v>42000</v>
      </c>
      <c r="AC36" s="108"/>
      <c r="AD36" s="84">
        <v>75</v>
      </c>
      <c r="AE36" s="84" t="s">
        <v>291</v>
      </c>
      <c r="AF36" s="84" t="s">
        <v>349</v>
      </c>
      <c r="AG36" s="108" t="s">
        <v>571</v>
      </c>
      <c r="AH36" s="84" t="s">
        <v>283</v>
      </c>
      <c r="AI36" s="108" t="s">
        <v>572</v>
      </c>
      <c r="AJ36" s="84">
        <v>670</v>
      </c>
      <c r="AK36" s="84">
        <v>670</v>
      </c>
      <c r="AL36" s="108" t="s">
        <v>573</v>
      </c>
      <c r="AM36" s="84">
        <v>31265.14</v>
      </c>
      <c r="AN36" s="112">
        <v>7594.86</v>
      </c>
      <c r="AO36" s="112">
        <v>38860</v>
      </c>
      <c r="AP36" s="112">
        <v>10734.86</v>
      </c>
      <c r="AQ36" s="112">
        <v>457.14</v>
      </c>
      <c r="AR36" s="112">
        <v>11192</v>
      </c>
      <c r="AS36" s="112">
        <v>5035.43</v>
      </c>
      <c r="AT36" s="112">
        <v>324.57</v>
      </c>
      <c r="AU36" s="112">
        <v>5360</v>
      </c>
      <c r="AV36" s="84">
        <v>66</v>
      </c>
      <c r="AW36" s="84"/>
      <c r="AX36" s="84"/>
      <c r="AY36" s="108"/>
      <c r="AZ36" s="84"/>
      <c r="BA36" s="84"/>
      <c r="BB36" s="84" t="s">
        <v>263</v>
      </c>
      <c r="BC36" s="84" t="s">
        <v>145</v>
      </c>
      <c r="BD36" s="108"/>
      <c r="BE36" s="84">
        <v>0</v>
      </c>
      <c r="BF36" s="38" t="s">
        <v>567</v>
      </c>
      <c r="BG36" s="84" t="s">
        <v>574</v>
      </c>
      <c r="BH36" s="114" t="s">
        <v>422</v>
      </c>
      <c r="BI36" s="38" t="s">
        <v>110</v>
      </c>
      <c r="BJ36" s="85">
        <v>46081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459</v>
      </c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30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30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30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30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30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30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30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30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30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30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30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2026-03-12T05:57:31Z</dcterms:modified>
</cp:coreProperties>
</file>