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39/"/>
    </mc:Choice>
  </mc:AlternateContent>
  <xr:revisionPtr revIDLastSave="6" documentId="8_{A00F6FC4-9E2D-4C77-A92A-B7EA812F7FA3}" xr6:coauthVersionLast="47" xr6:coauthVersionMax="47" xr10:uidLastSave="{5BCCAD1C-8FBF-4AE5-BD84-63B671612A9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6" i="21" l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9" i="23" s="1"/>
  <c r="C11" i="23"/>
  <c r="C19" i="23" s="1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C17" i="20"/>
  <c r="B17" i="20"/>
  <c r="U16" i="20"/>
  <c r="C16" i="20"/>
  <c r="B16" i="20"/>
  <c r="U15" i="20"/>
  <c r="C15" i="20"/>
  <c r="U14" i="20"/>
  <c r="U13" i="20"/>
  <c r="C13" i="20"/>
  <c r="B13" i="20"/>
  <c r="U12" i="20"/>
  <c r="C12" i="20"/>
  <c r="U11" i="20"/>
  <c r="U10" i="20"/>
  <c r="C10" i="20"/>
  <c r="B10" i="20"/>
  <c r="U9" i="20"/>
  <c r="U8" i="20"/>
  <c r="U7" i="20"/>
  <c r="U6" i="20"/>
  <c r="U5" i="20"/>
  <c r="C5" i="20"/>
  <c r="C14" i="20" s="1"/>
  <c r="B5" i="20"/>
  <c r="B11" i="20" s="1"/>
  <c r="B7" i="20" l="1"/>
  <c r="C5" i="7"/>
  <c r="B5" i="24" s="1"/>
  <c r="C7" i="20"/>
  <c r="B8" i="20"/>
  <c r="C23" i="23"/>
  <c r="AE5" i="7"/>
  <c r="M5" i="24"/>
  <c r="L5" i="24"/>
  <c r="K5" i="24"/>
  <c r="J5" i="24"/>
  <c r="H5" i="24"/>
  <c r="I5" i="24"/>
  <c r="B6" i="20"/>
  <c r="B9" i="20"/>
  <c r="B14" i="20"/>
  <c r="C6" i="20"/>
  <c r="C9" i="20"/>
  <c r="B12" i="20"/>
  <c r="B15" i="20"/>
  <c r="D5" i="7"/>
  <c r="C8" i="20"/>
  <c r="C11" i="20"/>
  <c r="N5" i="24" l="1"/>
  <c r="P5" i="24" s="1"/>
  <c r="F5" i="7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<sst xmlns="http://schemas.openxmlformats.org/spreadsheetml/2006/main" count="473" uniqueCount="323">
  <si>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</si>
  <si>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</si>
  <si>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</si>
  <si>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</si>
  <si>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</si>
  <si>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</si>
  <si>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</si>
  <si>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</si>
  <si>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</si>
  <si>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</si>
  <si>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</si>
  <si>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</si>
  <si>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</si>
  <si>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</si>
  <si>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</si>
  <si>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</si>
  <si>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</si>
  <si>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</si>
  <si>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</si>
  <si>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</si>
  <si>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</si>
  <si>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</si>
  <si>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</si>
  <si>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</si>
  <si>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</si>
  <si>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</si>
  <si>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</si>
  <si>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</si>
  <si>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</si>
  <si>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</si>
  <si>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</si>
  <si>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</si>
  <si>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</si>
  <si>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</si>
  <si>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</si>
  <si>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</si>
  <si>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</si>
  <si>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</si>
  <si>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</si>
  <si>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</si>
  <si>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</si>
  <si>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</si>
  <si>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</si>
  <si>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</si>
  <si>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</si>
  <si>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</si>
  <si>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</si>
  <si>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</si>
  <si>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</si>
  <si>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</si>
  <si>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</si>
  <si>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</si>
  <si>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</si>
  <si>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</si>
  <si>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</si>
  <si>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</si>
  <si>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</si>
  <si>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</si>
  <si>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</si>
  <si>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</si>
  <si>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</si>
  <si>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</si>
  <si>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</si>
  <si>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</si>
  <si>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</si>
  <si>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</si>
  <si>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</si>
  <si>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</si>
  <si>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</si>
  <si>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</si>
  <si>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</si>
  <si>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</si>
  <si>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</si>
  <si>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</si>
  <si>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</si>
  <si>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</si>
  <si>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</si>
  <si>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</si>
  <si>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</si>
  <si>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</si>
  <si>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</si>
  <si>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</si>
  <si>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</si>
  <si>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</si>
  <si>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</si>
  <si>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</si>
  <si>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</si>
  <si>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</si>
  <si>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</si>
  <si>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</si>
  <si>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Kumar/SF0079830</t>
  </si>
  <si>
    <t>Shatrudra Vikarm Singh/SF0096001</t>
  </si>
  <si>
    <t>Saket Nath Thakur/SF0062081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</si>
  <si>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</si>
  <si>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</si>
  <si>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</si>
  <si>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</si>
  <si>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</si>
  <si>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</si>
  <si>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</si>
  <si>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</si>
  <si>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</si>
  <si>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</si>
  <si>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</si>
  <si>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</si>
  <si>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</si>
  <si>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</si>
  <si>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</si>
  <si>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</si>
  <si>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</si>
  <si>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</si>
  <si>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</si>
  <si>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</si>
  <si>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</si>
  <si>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</si>
  <si>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</si>
  <si>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</si>
  <si>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</si>
  <si>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</si>
  <si>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</si>
  <si>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</si>
  <si>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</si>
  <si>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</si>
  <si>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</si>
  <si>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</si>
  <si>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</si>
  <si>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</si>
  <si>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</si>
  <si>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</si>
  <si>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</si>
  <si>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</si>
  <si>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</si>
  <si>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</si>
  <si>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</si>
  <si>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</si>
  <si>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</si>
  <si>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</si>
  <si>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</si>
  <si>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</si>
  <si>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</si>
  <si>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</si>
  <si>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</si>
  <si>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</si>
  <si>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</si>
  <si>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</si>
  <si>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</si>
  <si>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</si>
  <si>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</si>
  <si>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</si>
  <si>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</si>
  <si>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</si>
  <si>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</si>
  <si>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</si>
  <si>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</si>
  <si>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</si>
  <si>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</si>
  <si>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</si>
  <si>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</si>
  <si>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</si>
  <si>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</si>
  <si>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</si>
  <si>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</si>
  <si>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</si>
  <si>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</si>
  <si>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</si>
  <si>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</si>
  <si>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</si>
  <si>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Salauddin Anshari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</si>
  <si>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</si>
  <si>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</si>
  <si>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</si>
  <si>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Sf0057145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</si>
  <si>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</si>
  <si>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</si>
  <si>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</si>
  <si>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</si>
  <si>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</si>
  <si>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</si>
  <si>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</si>
  <si>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</si>
  <si>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</si>
  <si>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</si>
  <si>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</si>
  <si>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</si>
  <si>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</si>
  <si>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</si>
  <si>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</si>
  <si>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</si>
  <si>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</si>
  <si>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</si>
  <si>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</si>
  <si>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</si>
  <si>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</si>
  <si>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</si>
  <si>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</si>
  <si>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</si>
  <si>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</si>
  <si>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</si>
  <si>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</si>
  <si>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</si>
  <si>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</si>
  <si>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</si>
  <si>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</si>
  <si>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</si>
  <si>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</si>
  <si>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</si>
  <si>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</si>
  <si>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</si>
  <si>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</si>
  <si>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</si>
  <si>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</si>
  <si>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</si>
  <si>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</si>
  <si>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</si>
  <si>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</si>
  <si>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</si>
  <si>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</si>
  <si>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</si>
  <si>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</si>
  <si>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</si>
  <si>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</si>
  <si>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</si>
  <si>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</si>
  <si>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</si>
  <si>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</si>
  <si>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</si>
  <si>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</si>
  <si>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</si>
  <si>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</si>
  <si>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</si>
  <si>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</si>
  <si>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</si>
  <si>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</si>
  <si>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</si>
  <si>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</si>
  <si>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</si>
  <si>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</si>
  <si>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</si>
  <si>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</si>
  <si>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</si>
  <si>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</si>
  <si>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</si>
  <si>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</si>
  <si>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</si>
  <si>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</si>
  <si>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</si>
  <si>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</si>
  <si>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</si>
  <si>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</si>
  <si>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</si>
  <si>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</si>
  <si>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</si>
  <si>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</si>
  <si>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</si>
  <si>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</si>
  <si>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</si>
  <si>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</si>
  <si>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</si>
  <si>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</si>
  <si>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</si>
  <si>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</si>
  <si>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</si>
  <si>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</si>
  <si>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</si>
  <si>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</si>
  <si>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</si>
  <si>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</si>
  <si>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</si>
  <si>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</si>
  <si>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</si>
  <si>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SF0099710</t>
  </si>
  <si>
    <t>Rajkishor Kumar Mahto</t>
  </si>
  <si>
    <t>Chetana</t>
  </si>
  <si>
    <t>OBC</t>
  </si>
  <si>
    <t>Open</t>
  </si>
  <si>
    <t>HINDU</t>
  </si>
  <si>
    <t>Ujjwal/SF0050577</t>
  </si>
  <si>
    <t>East</t>
  </si>
  <si>
    <t>Sembhuapur</t>
  </si>
  <si>
    <t>546214</t>
  </si>
  <si>
    <t>546214 Shanti1</t>
  </si>
  <si>
    <t>SSF3094253</t>
  </si>
  <si>
    <t>Animal Husbandry &amp; Poultry</t>
  </si>
  <si>
    <t>SANGITA DEVI</t>
  </si>
  <si>
    <t>27-Dec-2022</t>
  </si>
  <si>
    <t>06</t>
  </si>
  <si>
    <t>1</t>
  </si>
  <si>
    <t>3.11 Yrs</t>
  </si>
  <si>
    <t>27 Dec 2022</t>
  </si>
  <si>
    <t>&gt; 2 to 4 Years</t>
  </si>
  <si>
    <t>06-Feb-2023</t>
  </si>
  <si>
    <t>05-Dec-2024</t>
  </si>
  <si>
    <t>31-Mar-2025</t>
  </si>
  <si>
    <t/>
  </si>
  <si>
    <t>6304259187</t>
  </si>
  <si>
    <t xml:space="preserve">As per the loan taker and her loan card , she had paid EMI of Rs.2400*4=9600 to Ritik Kumar from Months  Sep, Oct, Nov'2024 And Jan'2025 but he no posted EMI of Rs.9600 in Fimo. </t>
  </si>
  <si>
    <t>Ritik Kumar Singh</t>
  </si>
  <si>
    <t>SF0080399</t>
  </si>
  <si>
    <t>Credit Assistant</t>
  </si>
  <si>
    <r>
      <t> </t>
    </r>
    <r>
      <rPr>
        <b/>
        <sz val="11"/>
        <color rgb="FF242424"/>
        <rFont val="Calibri"/>
        <family val="2"/>
        <scheme val="minor"/>
      </rPr>
      <t>FN25-26-03839</t>
    </r>
  </si>
  <si>
    <t>LO</t>
  </si>
  <si>
    <t>634785</t>
  </si>
  <si>
    <t>SID951375159650</t>
  </si>
  <si>
    <t>SAHANA KHATOON</t>
  </si>
  <si>
    <t>26-May-2023</t>
  </si>
  <si>
    <t>Borrower paid her EMI Rs 3350 on dated 03-03-2025, but demand not entry by LO Ritik Kumar.</t>
  </si>
  <si>
    <t>Borrower paid her EMI Rs 3350 on dated 03-04-2025, but demand not entry by LO Ritik Kumar.</t>
  </si>
  <si>
    <t>Borrower paid her EMI Rs 3350 on dated 03-05-2025, but demand not entry by LO Ritik Kumar.</t>
  </si>
  <si>
    <t>Borrower paid her EMI Rs 3350 on dated 03-06-2025, but demand not entry by LO Ritik Kumar.</t>
  </si>
  <si>
    <t>Kundwa</t>
  </si>
  <si>
    <t>Asgari</t>
  </si>
  <si>
    <t>EBC</t>
  </si>
  <si>
    <t>MUSLIM</t>
  </si>
  <si>
    <t>03</t>
  </si>
  <si>
    <t>3</t>
  </si>
  <si>
    <t>6.65 Yrs</t>
  </si>
  <si>
    <t>02 Feb 2021</t>
  </si>
  <si>
    <t>&gt; 6 to 10 Years</t>
  </si>
  <si>
    <t>03-Jul-2023</t>
  </si>
  <si>
    <t>19-Sep-2025</t>
  </si>
  <si>
    <t>6261684909</t>
  </si>
  <si>
    <t>Ujjwal Kumar/SF0050577</t>
  </si>
  <si>
    <t>Borrower paid her EMI Rs 3350*4=13400 on dated 03-03-2025, 03-04-2025, 03-05-2025, 03-06-2025, but demand not entry by LO Ritik Kumar.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</si>
</sst>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242424"/>
      <name val="Calibri"/>
      <family val="2"/>
      <scheme val="minor"/>
    </font>
    <font>
      <b/>
      <sz val="11"/>
      <color rgb="FF24242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7265625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customWidth="1"/>
    <col min="7" max="7" width="22.453125" customWidth="1"/>
    <col min="8" max="8" width="11.7265625" customWidth="1"/>
    <col min="9" max="9" width="30.2695312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46079</v>
      </c>
      <c r="H5" s="114" t="s">
        <v>89</v>
      </c>
      <c r="I5" s="113">
        <v>46084</v>
      </c>
      <c r="J5" s="116" t="str">
        <f>IF('Physical Cash at Safe'!D28="Yes",'Physical Cash at Safe'!E28,IF('Borrower Wise Details'!D5&lt;&gt;"",'Borrower Wise Details'!D5,""))</f>
        <v> FN25-26-03839</v>
      </c>
      <c r="K5" s="117">
        <v>1</v>
      </c>
      <c r="L5" s="118">
        <v>54400</v>
      </c>
      <c r="M5" s="118">
        <v>0</v>
      </c>
      <c r="N5" s="118" t="s">
        <v>90</v>
      </c>
      <c r="O5" s="118" t="s">
        <v>91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Ritik Kumar Singh</v>
      </c>
      <c r="S5" s="116" t="str">
        <f>IF('Physical Cash at Safe'!$D$28="Yes",'Physical Cash at Safe'!$C$28,IF('Borrower Wise Details'!H5&lt;&gt;"",'Borrower Wise Details'!H5,""))</f>
        <v>Credit Assistant</v>
      </c>
      <c r="T5" s="116" t="str">
        <f>IF('Physical Cash at Safe'!$D$28="Yes",'Physical Cash at Safe'!$B$28,IF('Borrower Wise Details'!G5&lt;&gt;"",'Borrower Wise Details'!G5,""))</f>
        <v>SF0080399</v>
      </c>
      <c r="U5" s="121" t="s">
        <v>93</v>
      </c>
      <c r="V5" s="113">
        <v>45910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46100</v>
      </c>
      <c r="AA5" s="113">
        <v>46101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23000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23000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46104</v>
      </c>
      <c r="AH5" s="125" t="s">
        <v>295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26953125" defaultRowHeight="14.5" zeroHeight="1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2" t="s">
        <v>96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Ritik Kumar Singh</v>
      </c>
      <c r="E5" s="98" t="str">
        <f>IF(OR('Fraud Investigation Report'!T5="",'Fraud Investigation Report'!T5=0),"",'Fraud Investigation Report'!T5)</f>
        <v>SF0080399</v>
      </c>
      <c r="F5" s="98" t="str">
        <f>IF(OR('Fraud Investigation Report'!S5="",'Fraud Investigation Report'!S5=0),"",'Fraud Investigation Report'!S5)</f>
        <v>Credit Assistant</v>
      </c>
      <c r="G5" s="97" t="str">
        <f>IF('Fraud Investigation Report'!J5="","",'Fraud Investigation Report'!J5)</f>
        <v> FN25-26-03839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23000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23000</v>
      </c>
      <c r="O5" s="99">
        <f>IF('Fraud Investigation Report'!AD5="","",'Fraud Investigation Report'!AD5)</f>
        <v>0</v>
      </c>
      <c r="P5" s="102">
        <f>IF(AND(N5="",O5=""),"",IF(O5="",N5,N5-IF(ISNUMBER(O5),O5,0)))</f>
        <v>23000</v>
      </c>
      <c r="Q5" s="44" t="s">
        <v>33</v>
      </c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3" activePane="bottomLeft" state="frozen"/>
      <selection pane="bottomLeft" activeCell="B13" sqref="B13"/>
    </sheetView>
  </sheetViews>
  <sheetFormatPr defaultColWidth="0" defaultRowHeight="14.6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4"/>
      <c r="B2" s="157" t="s">
        <v>53</v>
      </c>
      <c r="C2" s="157"/>
      <c r="D2" s="157"/>
      <c r="E2" s="55"/>
    </row>
    <row r="3" spans="1:5" ht="14.5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2" t="s">
        <v>121</v>
      </c>
      <c r="C4" s="42" t="s">
        <v>122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46064</v>
      </c>
      <c r="C6" s="60">
        <v>46063</v>
      </c>
      <c r="D6" s="60">
        <v>46064</v>
      </c>
      <c r="E6" s="61">
        <v>0.29166666666666702</v>
      </c>
    </row>
    <row r="7" spans="1:5" ht="15.5">
      <c r="A7" s="158" t="s">
        <v>130</v>
      </c>
      <c r="B7" s="159"/>
      <c r="C7" s="159"/>
      <c r="D7" s="159"/>
      <c r="E7" s="159"/>
    </row>
    <row r="8" spans="1:5" ht="15" customHeight="1">
      <c r="A8" s="164" t="s">
        <v>131</v>
      </c>
      <c r="B8" s="160" t="s">
        <v>132</v>
      </c>
      <c r="C8" s="161"/>
      <c r="D8" s="162" t="s">
        <v>133</v>
      </c>
      <c r="E8" s="163"/>
    </row>
    <row r="9" spans="1:5" ht="14.5">
      <c r="A9" s="165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5">
      <c r="A10" s="64">
        <v>2000</v>
      </c>
      <c r="B10" s="65"/>
      <c r="C10" s="66"/>
      <c r="D10" s="65"/>
      <c r="E10" s="66">
        <f>D10*A10</f>
        <v>0</v>
      </c>
    </row>
    <row r="11" spans="1:5" ht="14.5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 ht="14.5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 ht="14.5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 ht="14.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ht="14.5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5">
      <c r="A18" s="69" t="s">
        <v>136</v>
      </c>
      <c r="B18" s="70"/>
      <c r="C18" s="66">
        <f>B18</f>
        <v>0</v>
      </c>
      <c r="D18" s="70"/>
      <c r="E18" s="71">
        <f>D18</f>
        <v>0</v>
      </c>
    </row>
    <row r="19" spans="1:5" ht="14.5">
      <c r="A19" s="72"/>
      <c r="B19" s="73" t="s">
        <v>137</v>
      </c>
      <c r="C19" s="74">
        <f>SUM(C10:C18)</f>
        <v>0</v>
      </c>
      <c r="D19" s="73" t="s">
        <v>137</v>
      </c>
      <c r="E19" s="74">
        <f>SUM(E10:E18)</f>
        <v>0</v>
      </c>
    </row>
    <row r="20" spans="1:5" ht="30" customHeight="1">
      <c r="A20" s="149" t="s">
        <v>138</v>
      </c>
      <c r="B20" s="150"/>
      <c r="C20" s="75"/>
      <c r="D20" s="76" t="s">
        <v>139</v>
      </c>
      <c r="E20" s="77"/>
    </row>
    <row r="21" spans="1:5" ht="30" customHeight="1">
      <c r="A21" s="151" t="s">
        <v>140</v>
      </c>
      <c r="B21" s="152"/>
      <c r="C21" s="77"/>
      <c r="D21" s="76" t="s">
        <v>141</v>
      </c>
      <c r="E21" s="77"/>
    </row>
    <row r="22" spans="1:5" ht="30" customHeight="1">
      <c r="A22" s="151" t="s">
        <v>142</v>
      </c>
      <c r="B22" s="152"/>
      <c r="C22" s="77"/>
      <c r="D22" s="78" t="s">
        <v>143</v>
      </c>
      <c r="E22" s="77"/>
    </row>
    <row r="23" spans="1:5" ht="30" customHeight="1">
      <c r="A23" s="151" t="s">
        <v>144</v>
      </c>
      <c r="B23" s="152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53"/>
      <c r="C24" s="153"/>
      <c r="D24" s="153"/>
      <c r="E24" s="153"/>
    </row>
    <row r="25" spans="1:5" ht="57.75" customHeight="1">
      <c r="A25" s="81" t="s">
        <v>147</v>
      </c>
      <c r="B25" s="140"/>
      <c r="C25" s="140"/>
      <c r="D25" s="140"/>
      <c r="E25" s="140"/>
    </row>
    <row r="26" spans="1:5" ht="20.149999999999999" customHeight="1">
      <c r="A26" s="141" t="s">
        <v>148</v>
      </c>
      <c r="B26" s="141"/>
      <c r="C26" s="141"/>
      <c r="D26" s="141"/>
      <c r="E26" s="141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2" t="s">
        <v>157</v>
      </c>
      <c r="E29" s="143"/>
    </row>
    <row r="30" spans="1:5" ht="40.15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158</v>
      </c>
      <c r="B32" s="14" t="s">
        <v>159</v>
      </c>
      <c r="C32" s="88" t="s">
        <v>160</v>
      </c>
      <c r="D32" s="133" t="s">
        <v>161</v>
      </c>
      <c r="E32" s="134"/>
    </row>
    <row r="33" spans="1:5" ht="18" customHeight="1">
      <c r="A33" s="88" t="s">
        <v>162</v>
      </c>
      <c r="B33" s="14" t="s">
        <v>163</v>
      </c>
      <c r="C33" s="89" t="s">
        <v>164</v>
      </c>
      <c r="D33" s="135" t="s">
        <v>165</v>
      </c>
      <c r="E33" s="136"/>
    </row>
    <row r="34" spans="1:5" ht="26">
      <c r="A34" s="89" t="s">
        <v>166</v>
      </c>
      <c r="B34" s="14" t="s">
        <v>167</v>
      </c>
      <c r="C34" s="89" t="s">
        <v>168</v>
      </c>
      <c r="D34" s="137" t="s">
        <v>169</v>
      </c>
      <c r="E34" s="138"/>
    </row>
    <row r="35" spans="1:5" ht="26">
      <c r="A35" s="89" t="s">
        <v>170</v>
      </c>
      <c r="B35" s="14" t="s">
        <v>171</v>
      </c>
      <c r="C35" s="89" t="s">
        <v>172</v>
      </c>
      <c r="D35" s="137" t="s">
        <v>173</v>
      </c>
      <c r="E35" s="138"/>
    </row>
    <row r="36" spans="1:5" ht="25.5" customHeight="1">
      <c r="A36" s="89" t="s">
        <v>174</v>
      </c>
      <c r="B36" s="14" t="s">
        <v>175</v>
      </c>
      <c r="C36" s="89" t="s">
        <v>176</v>
      </c>
      <c r="D36" s="139" t="s">
        <v>177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4" zoomScale="90" zoomScaleNormal="90" workbookViewId="0">
      <selection activeCell="U5" sqref="U5"/>
    </sheetView>
  </sheetViews>
  <sheetFormatPr defaultColWidth="0" defaultRowHeight="13" zeroHeight="1"/>
  <cols>
    <col min="1" max="1" width="4.26953125" style="31" customWidth="1"/>
    <col min="2" max="2" width="6.26953125" style="31" customWidth="1"/>
    <col min="3" max="3" width="11.7265625" style="31" customWidth="1"/>
    <col min="4" max="4" width="16.453125" style="31" customWidth="1"/>
    <col min="5" max="5" width="14.81640625" style="31" customWidth="1"/>
    <col min="6" max="6" width="22.26953125" style="31" bestFit="1" customWidth="1"/>
    <col min="7" max="7" width="12.26953125" style="31" customWidth="1"/>
    <col min="8" max="8" width="14.1796875" style="31" customWidth="1"/>
    <col min="9" max="9" width="8.7265625" style="31" customWidth="1"/>
    <col min="10" max="10" width="14.2695312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2695312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2695312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2695312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1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131" t="s">
        <v>299</v>
      </c>
      <c r="E5" s="43">
        <v>46100</v>
      </c>
      <c r="F5" s="14" t="s">
        <v>296</v>
      </c>
      <c r="G5" s="44" t="s">
        <v>297</v>
      </c>
      <c r="H5" s="44" t="s">
        <v>298</v>
      </c>
      <c r="I5" s="46" t="s">
        <v>279</v>
      </c>
      <c r="J5" s="46" t="s">
        <v>281</v>
      </c>
      <c r="K5" s="46" t="s">
        <v>283</v>
      </c>
      <c r="L5" s="47">
        <v>350050137</v>
      </c>
      <c r="M5" s="43" t="s">
        <v>284</v>
      </c>
      <c r="N5" s="48">
        <v>44040</v>
      </c>
      <c r="O5" s="48">
        <v>2400</v>
      </c>
      <c r="P5" s="49" t="s">
        <v>9</v>
      </c>
      <c r="Q5" s="50">
        <v>45540</v>
      </c>
      <c r="R5" s="48">
        <v>2400</v>
      </c>
      <c r="S5" s="48">
        <v>0</v>
      </c>
      <c r="T5" s="48">
        <v>0</v>
      </c>
      <c r="U5" s="51">
        <f t="shared" ref="U5" si="0">IF(AND(ISBLANK(R5),ISBLANK(S5),ISBLANK(T5)),"",R5-(S5+T5))</f>
        <v>2400</v>
      </c>
      <c r="V5" s="28" t="s">
        <v>7</v>
      </c>
      <c r="W5" s="52" t="s">
        <v>295</v>
      </c>
    </row>
    <row r="6" spans="1:23" ht="25.1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131" t="s">
        <v>299</v>
      </c>
      <c r="E6" s="43">
        <v>46100</v>
      </c>
      <c r="F6" s="14" t="s">
        <v>296</v>
      </c>
      <c r="G6" s="44" t="s">
        <v>297</v>
      </c>
      <c r="H6" s="44" t="s">
        <v>298</v>
      </c>
      <c r="I6" s="46" t="s">
        <v>279</v>
      </c>
      <c r="J6" s="46" t="s">
        <v>281</v>
      </c>
      <c r="K6" s="46" t="s">
        <v>283</v>
      </c>
      <c r="L6" s="47">
        <v>350050137</v>
      </c>
      <c r="M6" s="43" t="s">
        <v>284</v>
      </c>
      <c r="N6" s="48">
        <v>44040</v>
      </c>
      <c r="O6" s="48">
        <v>2400</v>
      </c>
      <c r="P6" s="49" t="s">
        <v>9</v>
      </c>
      <c r="Q6" s="50">
        <v>45570</v>
      </c>
      <c r="R6" s="48">
        <v>2400</v>
      </c>
      <c r="S6" s="48">
        <v>0</v>
      </c>
      <c r="T6" s="48">
        <v>0</v>
      </c>
      <c r="U6" s="51">
        <f t="shared" ref="U6:U69" si="1">IF(AND(ISBLANK(R6),ISBLANK(S6),ISBLANK(T6)),"",R6-(S6+T6))</f>
        <v>2400</v>
      </c>
      <c r="V6" s="28" t="s">
        <v>7</v>
      </c>
      <c r="W6" s="52" t="s">
        <v>295</v>
      </c>
    </row>
    <row r="7" spans="1:23" ht="25.1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131" t="s">
        <v>299</v>
      </c>
      <c r="E7" s="43">
        <v>46100</v>
      </c>
      <c r="F7" s="14" t="s">
        <v>296</v>
      </c>
      <c r="G7" s="44" t="s">
        <v>297</v>
      </c>
      <c r="H7" s="44" t="s">
        <v>298</v>
      </c>
      <c r="I7" s="46" t="s">
        <v>279</v>
      </c>
      <c r="J7" s="46" t="s">
        <v>281</v>
      </c>
      <c r="K7" s="46" t="s">
        <v>283</v>
      </c>
      <c r="L7" s="47">
        <v>350050137</v>
      </c>
      <c r="M7" s="43" t="s">
        <v>284</v>
      </c>
      <c r="N7" s="48">
        <v>44040</v>
      </c>
      <c r="O7" s="48">
        <v>2400</v>
      </c>
      <c r="P7" s="49" t="s">
        <v>9</v>
      </c>
      <c r="Q7" s="50">
        <v>45601</v>
      </c>
      <c r="R7" s="48">
        <v>2400</v>
      </c>
      <c r="S7" s="48">
        <v>0</v>
      </c>
      <c r="T7" s="48">
        <v>0</v>
      </c>
      <c r="U7" s="51">
        <f t="shared" si="1"/>
        <v>2400</v>
      </c>
      <c r="V7" s="28" t="s">
        <v>7</v>
      </c>
      <c r="W7" s="52" t="s">
        <v>295</v>
      </c>
    </row>
    <row r="8" spans="1:23" ht="25.1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131" t="s">
        <v>299</v>
      </c>
      <c r="E8" s="43">
        <v>46100</v>
      </c>
      <c r="F8" s="14" t="s">
        <v>296</v>
      </c>
      <c r="G8" s="44" t="s">
        <v>297</v>
      </c>
      <c r="H8" s="44" t="s">
        <v>298</v>
      </c>
      <c r="I8" s="46" t="s">
        <v>279</v>
      </c>
      <c r="J8" s="46" t="s">
        <v>281</v>
      </c>
      <c r="K8" s="46" t="s">
        <v>283</v>
      </c>
      <c r="L8" s="47">
        <v>350050137</v>
      </c>
      <c r="M8" s="43" t="s">
        <v>284</v>
      </c>
      <c r="N8" s="48">
        <v>44040</v>
      </c>
      <c r="O8" s="48">
        <v>2400</v>
      </c>
      <c r="P8" s="49" t="s">
        <v>9</v>
      </c>
      <c r="Q8" s="50">
        <v>45662</v>
      </c>
      <c r="R8" s="48">
        <v>2400</v>
      </c>
      <c r="S8" s="48">
        <v>0</v>
      </c>
      <c r="T8" s="48">
        <v>0</v>
      </c>
      <c r="U8" s="51">
        <f t="shared" si="1"/>
        <v>2400</v>
      </c>
      <c r="V8" s="28" t="s">
        <v>7</v>
      </c>
      <c r="W8" s="52" t="s">
        <v>295</v>
      </c>
    </row>
    <row r="9" spans="1:23" ht="25.1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2" t="s">
        <v>299</v>
      </c>
      <c r="E9" s="43">
        <v>46101</v>
      </c>
      <c r="F9" s="14" t="s">
        <v>296</v>
      </c>
      <c r="G9" s="44" t="s">
        <v>297</v>
      </c>
      <c r="H9" s="44" t="s">
        <v>300</v>
      </c>
      <c r="I9" s="46" t="s">
        <v>301</v>
      </c>
      <c r="J9" s="46" t="s">
        <v>302</v>
      </c>
      <c r="K9" s="46" t="s">
        <v>303</v>
      </c>
      <c r="L9" s="47">
        <v>351658583</v>
      </c>
      <c r="M9" s="43" t="s">
        <v>304</v>
      </c>
      <c r="N9" s="48">
        <v>62000</v>
      </c>
      <c r="O9" s="48">
        <v>3350</v>
      </c>
      <c r="P9" s="49" t="s">
        <v>9</v>
      </c>
      <c r="Q9" s="50">
        <v>45719</v>
      </c>
      <c r="R9" s="48">
        <v>3350</v>
      </c>
      <c r="S9" s="48">
        <v>0</v>
      </c>
      <c r="T9" s="48">
        <v>0</v>
      </c>
      <c r="U9" s="51">
        <f t="shared" si="1"/>
        <v>3350</v>
      </c>
      <c r="V9" s="28" t="s">
        <v>7</v>
      </c>
      <c r="W9" s="52" t="s">
        <v>305</v>
      </c>
    </row>
    <row r="10" spans="1:23" ht="25.1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2" t="s">
        <v>299</v>
      </c>
      <c r="E10" s="43">
        <v>46101</v>
      </c>
      <c r="F10" s="14" t="s">
        <v>296</v>
      </c>
      <c r="G10" s="44" t="s">
        <v>297</v>
      </c>
      <c r="H10" s="44" t="s">
        <v>300</v>
      </c>
      <c r="I10" s="46" t="s">
        <v>301</v>
      </c>
      <c r="J10" s="46" t="s">
        <v>302</v>
      </c>
      <c r="K10" s="46" t="s">
        <v>303</v>
      </c>
      <c r="L10" s="47">
        <v>351658583</v>
      </c>
      <c r="M10" s="43" t="s">
        <v>304</v>
      </c>
      <c r="N10" s="48">
        <v>62000</v>
      </c>
      <c r="O10" s="48">
        <v>3350</v>
      </c>
      <c r="P10" s="49" t="s">
        <v>9</v>
      </c>
      <c r="Q10" s="50">
        <v>45750</v>
      </c>
      <c r="R10" s="48">
        <v>3350</v>
      </c>
      <c r="S10" s="48">
        <v>0</v>
      </c>
      <c r="T10" s="48">
        <v>0</v>
      </c>
      <c r="U10" s="51">
        <f t="shared" si="1"/>
        <v>3350</v>
      </c>
      <c r="V10" s="28" t="s">
        <v>7</v>
      </c>
      <c r="W10" s="52" t="s">
        <v>306</v>
      </c>
    </row>
    <row r="11" spans="1:23" ht="25.1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2" t="s">
        <v>299</v>
      </c>
      <c r="E11" s="43">
        <v>46101</v>
      </c>
      <c r="F11" s="14" t="s">
        <v>296</v>
      </c>
      <c r="G11" s="44" t="s">
        <v>297</v>
      </c>
      <c r="H11" s="44" t="s">
        <v>300</v>
      </c>
      <c r="I11" s="46" t="s">
        <v>301</v>
      </c>
      <c r="J11" s="46" t="s">
        <v>302</v>
      </c>
      <c r="K11" s="46" t="s">
        <v>303</v>
      </c>
      <c r="L11" s="47">
        <v>351658583</v>
      </c>
      <c r="M11" s="43" t="s">
        <v>304</v>
      </c>
      <c r="N11" s="48">
        <v>62000</v>
      </c>
      <c r="O11" s="48">
        <v>3350</v>
      </c>
      <c r="P11" s="49" t="s">
        <v>9</v>
      </c>
      <c r="Q11" s="50">
        <v>45780</v>
      </c>
      <c r="R11" s="48">
        <v>3350</v>
      </c>
      <c r="S11" s="48">
        <v>0</v>
      </c>
      <c r="T11" s="48">
        <v>0</v>
      </c>
      <c r="U11" s="51">
        <f t="shared" si="1"/>
        <v>3350</v>
      </c>
      <c r="V11" s="28" t="s">
        <v>7</v>
      </c>
      <c r="W11" s="52" t="s">
        <v>307</v>
      </c>
    </row>
    <row r="12" spans="1:23" ht="25.15" customHeight="1">
      <c r="A12" s="39">
        <v>8</v>
      </c>
      <c r="B12" s="40" t="str">
        <f t="shared" si="2"/>
        <v>BH3383</v>
      </c>
      <c r="C12" s="41" t="str">
        <f t="shared" si="3"/>
        <v>Mahammadpur</v>
      </c>
      <c r="D12" s="42" t="s">
        <v>299</v>
      </c>
      <c r="E12" s="43">
        <v>46101</v>
      </c>
      <c r="F12" s="14" t="s">
        <v>296</v>
      </c>
      <c r="G12" s="44" t="s">
        <v>297</v>
      </c>
      <c r="H12" s="44" t="s">
        <v>300</v>
      </c>
      <c r="I12" s="46" t="s">
        <v>301</v>
      </c>
      <c r="J12" s="46" t="s">
        <v>302</v>
      </c>
      <c r="K12" s="46" t="s">
        <v>303</v>
      </c>
      <c r="L12" s="47">
        <v>351658583</v>
      </c>
      <c r="M12" s="43" t="s">
        <v>304</v>
      </c>
      <c r="N12" s="48">
        <v>62000</v>
      </c>
      <c r="O12" s="48">
        <v>3350</v>
      </c>
      <c r="P12" s="49" t="s">
        <v>9</v>
      </c>
      <c r="Q12" s="50">
        <v>45811</v>
      </c>
      <c r="R12" s="48">
        <v>3350</v>
      </c>
      <c r="S12" s="48">
        <v>0</v>
      </c>
      <c r="T12" s="48">
        <v>0</v>
      </c>
      <c r="U12" s="51">
        <f t="shared" si="1"/>
        <v>3350</v>
      </c>
      <c r="V12" s="28" t="s">
        <v>7</v>
      </c>
      <c r="W12" s="52" t="s">
        <v>308</v>
      </c>
    </row>
    <row r="13" spans="1:23" ht="25.15" customHeight="1">
      <c r="A13" s="39">
        <v>9</v>
      </c>
      <c r="B13" s="40" t="str">
        <f t="shared" si="2"/>
        <v/>
      </c>
      <c r="C13" s="41" t="str">
        <f t="shared" si="3"/>
        <v/>
      </c>
      <c r="D13" s="42"/>
      <c r="E13" s="43"/>
      <c r="F13" s="14"/>
      <c r="G13" s="44"/>
      <c r="H13" s="44"/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15" customHeight="1">
      <c r="A14" s="39">
        <v>10</v>
      </c>
      <c r="B14" s="40" t="str">
        <f t="shared" si="2"/>
        <v/>
      </c>
      <c r="C14" s="41" t="str">
        <f t="shared" si="3"/>
        <v/>
      </c>
      <c r="D14" s="42"/>
      <c r="E14" s="43"/>
      <c r="F14" s="14"/>
      <c r="G14" s="44"/>
      <c r="H14" s="44"/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15" customHeight="1">
      <c r="A15" s="39">
        <v>11</v>
      </c>
      <c r="B15" s="40" t="str">
        <f t="shared" si="2"/>
        <v/>
      </c>
      <c r="C15" s="41" t="str">
        <f t="shared" si="3"/>
        <v/>
      </c>
      <c r="D15" s="42"/>
      <c r="E15" s="43"/>
      <c r="F15" s="14"/>
      <c r="G15" s="44"/>
      <c r="H15" s="44"/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15" customHeight="1">
      <c r="A16" s="39">
        <v>12</v>
      </c>
      <c r="B16" s="40" t="str">
        <f t="shared" si="2"/>
        <v/>
      </c>
      <c r="C16" s="41" t="str">
        <f t="shared" si="3"/>
        <v/>
      </c>
      <c r="D16" s="42"/>
      <c r="E16" s="43"/>
      <c r="F16" s="14"/>
      <c r="G16" s="44"/>
      <c r="H16" s="44"/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15" customHeight="1">
      <c r="A17" s="39">
        <v>13</v>
      </c>
      <c r="B17" s="40" t="str">
        <f t="shared" si="2"/>
        <v/>
      </c>
      <c r="C17" s="41" t="str">
        <f t="shared" si="3"/>
        <v/>
      </c>
      <c r="D17" s="42"/>
      <c r="E17" s="43"/>
      <c r="F17" s="14"/>
      <c r="G17" s="44"/>
      <c r="H17" s="44" t="str">
        <f t="shared" ref="H17:H70" si="4">IF(J17&lt;&gt;"",$H$5,"")</f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1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ref="D18:D70" si="5">IF(J18&lt;&gt;"",$D$5,"")</f>
        <v/>
      </c>
      <c r="E18" s="43"/>
      <c r="F18" s="14" t="str">
        <f t="shared" ref="F18:F70" si="6">IF(J18&lt;&gt;"",$F$5,"")</f>
        <v/>
      </c>
      <c r="G18" s="44" t="str">
        <f t="shared" ref="G18:G70" si="7">IF(J18&lt;&gt;"",$G$5,"")</f>
        <v/>
      </c>
      <c r="H18" s="44" t="str">
        <f t="shared" si="4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1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5"/>
        <v/>
      </c>
      <c r="E19" s="43"/>
      <c r="F19" s="14" t="str">
        <f t="shared" si="6"/>
        <v/>
      </c>
      <c r="G19" s="44" t="str">
        <f t="shared" si="7"/>
        <v/>
      </c>
      <c r="H19" s="44" t="str">
        <f t="shared" si="4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1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5"/>
        <v/>
      </c>
      <c r="E20" s="43"/>
      <c r="F20" s="14" t="str">
        <f t="shared" si="6"/>
        <v/>
      </c>
      <c r="G20" s="44" t="str">
        <f t="shared" si="7"/>
        <v/>
      </c>
      <c r="H20" s="44" t="str">
        <f t="shared" si="4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1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5"/>
        <v/>
      </c>
      <c r="E21" s="43"/>
      <c r="F21" s="14" t="str">
        <f t="shared" si="6"/>
        <v/>
      </c>
      <c r="G21" s="44" t="str">
        <f t="shared" si="7"/>
        <v/>
      </c>
      <c r="H21" s="44" t="str">
        <f t="shared" si="4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1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5"/>
        <v/>
      </c>
      <c r="E22" s="43"/>
      <c r="F22" s="14" t="str">
        <f t="shared" si="6"/>
        <v/>
      </c>
      <c r="G22" s="44" t="str">
        <f t="shared" si="7"/>
        <v/>
      </c>
      <c r="H22" s="44" t="str">
        <f t="shared" si="4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1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5"/>
        <v/>
      </c>
      <c r="E23" s="43"/>
      <c r="F23" s="14" t="str">
        <f t="shared" si="6"/>
        <v/>
      </c>
      <c r="G23" s="44" t="str">
        <f t="shared" si="7"/>
        <v/>
      </c>
      <c r="H23" s="44" t="str">
        <f t="shared" si="4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1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5"/>
        <v/>
      </c>
      <c r="E24" s="43"/>
      <c r="F24" s="14" t="str">
        <f t="shared" si="6"/>
        <v/>
      </c>
      <c r="G24" s="44" t="str">
        <f t="shared" si="7"/>
        <v/>
      </c>
      <c r="H24" s="44" t="str">
        <f t="shared" si="4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1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5"/>
        <v/>
      </c>
      <c r="E25" s="43"/>
      <c r="F25" s="14" t="str">
        <f t="shared" si="6"/>
        <v/>
      </c>
      <c r="G25" s="44" t="str">
        <f t="shared" si="7"/>
        <v/>
      </c>
      <c r="H25" s="44" t="str">
        <f t="shared" si="4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1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5"/>
        <v/>
      </c>
      <c r="E26" s="43"/>
      <c r="F26" s="14" t="str">
        <f t="shared" si="6"/>
        <v/>
      </c>
      <c r="G26" s="44" t="str">
        <f t="shared" si="7"/>
        <v/>
      </c>
      <c r="H26" s="44" t="str">
        <f t="shared" si="4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1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5"/>
        <v/>
      </c>
      <c r="E27" s="43"/>
      <c r="F27" s="14" t="str">
        <f t="shared" si="6"/>
        <v/>
      </c>
      <c r="G27" s="44" t="str">
        <f t="shared" si="7"/>
        <v/>
      </c>
      <c r="H27" s="44" t="str">
        <f t="shared" si="4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1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5"/>
        <v/>
      </c>
      <c r="E28" s="43"/>
      <c r="F28" s="14" t="str">
        <f t="shared" si="6"/>
        <v/>
      </c>
      <c r="G28" s="44" t="str">
        <f t="shared" si="7"/>
        <v/>
      </c>
      <c r="H28" s="44" t="str">
        <f t="shared" si="4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1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5"/>
        <v/>
      </c>
      <c r="E29" s="43"/>
      <c r="F29" s="14" t="str">
        <f t="shared" si="6"/>
        <v/>
      </c>
      <c r="G29" s="44" t="str">
        <f t="shared" si="7"/>
        <v/>
      </c>
      <c r="H29" s="44" t="str">
        <f t="shared" si="4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1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5"/>
        <v/>
      </c>
      <c r="E30" s="43"/>
      <c r="F30" s="14" t="str">
        <f t="shared" si="6"/>
        <v/>
      </c>
      <c r="G30" s="44" t="str">
        <f t="shared" si="7"/>
        <v/>
      </c>
      <c r="H30" s="44" t="str">
        <f t="shared" si="4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1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5"/>
        <v/>
      </c>
      <c r="E31" s="43"/>
      <c r="F31" s="14" t="str">
        <f t="shared" si="6"/>
        <v/>
      </c>
      <c r="G31" s="44" t="str">
        <f t="shared" si="7"/>
        <v/>
      </c>
      <c r="H31" s="44" t="str">
        <f t="shared" si="4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1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5"/>
        <v/>
      </c>
      <c r="E32" s="43"/>
      <c r="F32" s="14" t="str">
        <f t="shared" si="6"/>
        <v/>
      </c>
      <c r="G32" s="44" t="str">
        <f t="shared" si="7"/>
        <v/>
      </c>
      <c r="H32" s="44" t="str">
        <f t="shared" si="4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1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5"/>
        <v/>
      </c>
      <c r="E33" s="43"/>
      <c r="F33" s="14" t="str">
        <f t="shared" si="6"/>
        <v/>
      </c>
      <c r="G33" s="44" t="str">
        <f t="shared" si="7"/>
        <v/>
      </c>
      <c r="H33" s="44" t="str">
        <f t="shared" si="4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1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5"/>
        <v/>
      </c>
      <c r="E34" s="43"/>
      <c r="F34" s="14" t="str">
        <f t="shared" si="6"/>
        <v/>
      </c>
      <c r="G34" s="44" t="str">
        <f t="shared" si="7"/>
        <v/>
      </c>
      <c r="H34" s="44" t="str">
        <f t="shared" si="4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1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5"/>
        <v/>
      </c>
      <c r="E35" s="43"/>
      <c r="F35" s="14" t="str">
        <f t="shared" si="6"/>
        <v/>
      </c>
      <c r="G35" s="44" t="str">
        <f t="shared" si="7"/>
        <v/>
      </c>
      <c r="H35" s="44" t="str">
        <f t="shared" si="4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1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5"/>
        <v/>
      </c>
      <c r="E36" s="43"/>
      <c r="F36" s="14" t="str">
        <f t="shared" si="6"/>
        <v/>
      </c>
      <c r="G36" s="44" t="str">
        <f t="shared" si="7"/>
        <v/>
      </c>
      <c r="H36" s="44" t="str">
        <f t="shared" si="4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1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5"/>
        <v/>
      </c>
      <c r="E37" s="43"/>
      <c r="F37" s="14" t="str">
        <f t="shared" si="6"/>
        <v/>
      </c>
      <c r="G37" s="44" t="str">
        <f t="shared" si="7"/>
        <v/>
      </c>
      <c r="H37" s="44" t="str">
        <f t="shared" si="4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1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5"/>
        <v/>
      </c>
      <c r="E38" s="43"/>
      <c r="F38" s="14" t="str">
        <f t="shared" si="6"/>
        <v/>
      </c>
      <c r="G38" s="44" t="str">
        <f t="shared" si="7"/>
        <v/>
      </c>
      <c r="H38" s="44" t="str">
        <f t="shared" si="4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1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5"/>
        <v/>
      </c>
      <c r="E39" s="43"/>
      <c r="F39" s="14" t="str">
        <f t="shared" si="6"/>
        <v/>
      </c>
      <c r="G39" s="44" t="str">
        <f t="shared" si="7"/>
        <v/>
      </c>
      <c r="H39" s="44" t="str">
        <f t="shared" si="4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1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5"/>
        <v/>
      </c>
      <c r="E40" s="43"/>
      <c r="F40" s="14" t="str">
        <f t="shared" si="6"/>
        <v/>
      </c>
      <c r="G40" s="44" t="str">
        <f t="shared" si="7"/>
        <v/>
      </c>
      <c r="H40" s="44" t="str">
        <f t="shared" si="4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1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5"/>
        <v/>
      </c>
      <c r="E41" s="43"/>
      <c r="F41" s="14" t="str">
        <f t="shared" si="6"/>
        <v/>
      </c>
      <c r="G41" s="44" t="str">
        <f t="shared" si="7"/>
        <v/>
      </c>
      <c r="H41" s="44" t="str">
        <f t="shared" si="4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1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5"/>
        <v/>
      </c>
      <c r="E42" s="43"/>
      <c r="F42" s="14" t="str">
        <f t="shared" si="6"/>
        <v/>
      </c>
      <c r="G42" s="44" t="str">
        <f t="shared" si="7"/>
        <v/>
      </c>
      <c r="H42" s="44" t="str">
        <f t="shared" si="4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1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5"/>
        <v/>
      </c>
      <c r="E43" s="43"/>
      <c r="F43" s="14" t="str">
        <f t="shared" si="6"/>
        <v/>
      </c>
      <c r="G43" s="44" t="str">
        <f t="shared" si="7"/>
        <v/>
      </c>
      <c r="H43" s="44" t="str">
        <f t="shared" si="4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1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5"/>
        <v/>
      </c>
      <c r="E44" s="43"/>
      <c r="F44" s="14" t="str">
        <f t="shared" si="6"/>
        <v/>
      </c>
      <c r="G44" s="44" t="str">
        <f t="shared" si="7"/>
        <v/>
      </c>
      <c r="H44" s="44" t="str">
        <f t="shared" si="4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1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5"/>
        <v/>
      </c>
      <c r="E45" s="43"/>
      <c r="F45" s="14" t="str">
        <f t="shared" si="6"/>
        <v/>
      </c>
      <c r="G45" s="44" t="str">
        <f t="shared" si="7"/>
        <v/>
      </c>
      <c r="H45" s="44" t="str">
        <f t="shared" si="4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1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5"/>
        <v/>
      </c>
      <c r="E46" s="43"/>
      <c r="F46" s="14" t="str">
        <f t="shared" si="6"/>
        <v/>
      </c>
      <c r="G46" s="44" t="str">
        <f t="shared" si="7"/>
        <v/>
      </c>
      <c r="H46" s="44" t="str">
        <f t="shared" si="4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1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5"/>
        <v/>
      </c>
      <c r="E47" s="43"/>
      <c r="F47" s="14" t="str">
        <f t="shared" si="6"/>
        <v/>
      </c>
      <c r="G47" s="44" t="str">
        <f t="shared" si="7"/>
        <v/>
      </c>
      <c r="H47" s="44" t="str">
        <f t="shared" si="4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1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5"/>
        <v/>
      </c>
      <c r="E48" s="43"/>
      <c r="F48" s="14" t="str">
        <f t="shared" si="6"/>
        <v/>
      </c>
      <c r="G48" s="44" t="str">
        <f t="shared" si="7"/>
        <v/>
      </c>
      <c r="H48" s="44" t="str">
        <f t="shared" si="4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1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5"/>
        <v/>
      </c>
      <c r="E49" s="43"/>
      <c r="F49" s="14" t="str">
        <f t="shared" si="6"/>
        <v/>
      </c>
      <c r="G49" s="44" t="str">
        <f t="shared" si="7"/>
        <v/>
      </c>
      <c r="H49" s="44" t="str">
        <f t="shared" si="4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1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5"/>
        <v/>
      </c>
      <c r="E50" s="43"/>
      <c r="F50" s="14" t="str">
        <f t="shared" si="6"/>
        <v/>
      </c>
      <c r="G50" s="44" t="str">
        <f t="shared" si="7"/>
        <v/>
      </c>
      <c r="H50" s="44" t="str">
        <f t="shared" si="4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1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5"/>
        <v/>
      </c>
      <c r="E51" s="43"/>
      <c r="F51" s="14" t="str">
        <f t="shared" si="6"/>
        <v/>
      </c>
      <c r="G51" s="44" t="str">
        <f t="shared" si="7"/>
        <v/>
      </c>
      <c r="H51" s="44" t="str">
        <f t="shared" si="4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1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5"/>
        <v/>
      </c>
      <c r="E52" s="43"/>
      <c r="F52" s="14" t="str">
        <f t="shared" si="6"/>
        <v/>
      </c>
      <c r="G52" s="44" t="str">
        <f t="shared" si="7"/>
        <v/>
      </c>
      <c r="H52" s="44" t="str">
        <f t="shared" si="4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1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5"/>
        <v/>
      </c>
      <c r="E53" s="43"/>
      <c r="F53" s="14" t="str">
        <f t="shared" si="6"/>
        <v/>
      </c>
      <c r="G53" s="44" t="str">
        <f t="shared" si="7"/>
        <v/>
      </c>
      <c r="H53" s="44" t="str">
        <f t="shared" si="4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1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5"/>
        <v/>
      </c>
      <c r="E54" s="43"/>
      <c r="F54" s="14" t="str">
        <f t="shared" si="6"/>
        <v/>
      </c>
      <c r="G54" s="44" t="str">
        <f t="shared" si="7"/>
        <v/>
      </c>
      <c r="H54" s="44" t="str">
        <f t="shared" si="4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1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5"/>
        <v/>
      </c>
      <c r="E55" s="43"/>
      <c r="F55" s="14" t="str">
        <f t="shared" si="6"/>
        <v/>
      </c>
      <c r="G55" s="44" t="str">
        <f t="shared" si="7"/>
        <v/>
      </c>
      <c r="H55" s="44" t="str">
        <f t="shared" si="4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1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5"/>
        <v/>
      </c>
      <c r="E56" s="43"/>
      <c r="F56" s="14" t="str">
        <f t="shared" si="6"/>
        <v/>
      </c>
      <c r="G56" s="44" t="str">
        <f t="shared" si="7"/>
        <v/>
      </c>
      <c r="H56" s="44" t="str">
        <f t="shared" si="4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1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5"/>
        <v/>
      </c>
      <c r="E57" s="43"/>
      <c r="F57" s="14" t="str">
        <f t="shared" si="6"/>
        <v/>
      </c>
      <c r="G57" s="44" t="str">
        <f t="shared" si="7"/>
        <v/>
      </c>
      <c r="H57" s="44" t="str">
        <f t="shared" si="4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1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5"/>
        <v/>
      </c>
      <c r="E58" s="43"/>
      <c r="F58" s="14" t="str">
        <f t="shared" si="6"/>
        <v/>
      </c>
      <c r="G58" s="44" t="str">
        <f t="shared" si="7"/>
        <v/>
      </c>
      <c r="H58" s="44" t="str">
        <f t="shared" si="4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1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5"/>
        <v/>
      </c>
      <c r="E59" s="43"/>
      <c r="F59" s="14" t="str">
        <f t="shared" si="6"/>
        <v/>
      </c>
      <c r="G59" s="44" t="str">
        <f t="shared" si="7"/>
        <v/>
      </c>
      <c r="H59" s="44" t="str">
        <f t="shared" si="4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1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5"/>
        <v/>
      </c>
      <c r="E60" s="43"/>
      <c r="F60" s="14" t="str">
        <f t="shared" si="6"/>
        <v/>
      </c>
      <c r="G60" s="44" t="str">
        <f t="shared" si="7"/>
        <v/>
      </c>
      <c r="H60" s="44" t="str">
        <f t="shared" si="4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1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5"/>
        <v/>
      </c>
      <c r="E61" s="43"/>
      <c r="F61" s="14" t="str">
        <f t="shared" si="6"/>
        <v/>
      </c>
      <c r="G61" s="44" t="str">
        <f t="shared" si="7"/>
        <v/>
      </c>
      <c r="H61" s="44" t="str">
        <f t="shared" si="4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1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5"/>
        <v/>
      </c>
      <c r="E62" s="43"/>
      <c r="F62" s="14" t="str">
        <f t="shared" si="6"/>
        <v/>
      </c>
      <c r="G62" s="44" t="str">
        <f t="shared" si="7"/>
        <v/>
      </c>
      <c r="H62" s="44" t="str">
        <f t="shared" si="4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1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5"/>
        <v/>
      </c>
      <c r="E63" s="43"/>
      <c r="F63" s="14" t="str">
        <f t="shared" si="6"/>
        <v/>
      </c>
      <c r="G63" s="44" t="str">
        <f t="shared" si="7"/>
        <v/>
      </c>
      <c r="H63" s="44" t="str">
        <f t="shared" si="4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1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5"/>
        <v/>
      </c>
      <c r="E64" s="43"/>
      <c r="F64" s="14" t="str">
        <f t="shared" si="6"/>
        <v/>
      </c>
      <c r="G64" s="44" t="str">
        <f t="shared" si="7"/>
        <v/>
      </c>
      <c r="H64" s="44" t="str">
        <f t="shared" si="4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1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5"/>
        <v/>
      </c>
      <c r="E65" s="43"/>
      <c r="F65" s="14" t="str">
        <f t="shared" si="6"/>
        <v/>
      </c>
      <c r="G65" s="44" t="str">
        <f t="shared" si="7"/>
        <v/>
      </c>
      <c r="H65" s="44" t="str">
        <f t="shared" si="4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1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5"/>
        <v/>
      </c>
      <c r="E66" s="43"/>
      <c r="F66" s="14" t="str">
        <f t="shared" si="6"/>
        <v/>
      </c>
      <c r="G66" s="44" t="str">
        <f t="shared" si="7"/>
        <v/>
      </c>
      <c r="H66" s="44" t="str">
        <f t="shared" si="4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1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5"/>
        <v/>
      </c>
      <c r="E67" s="43"/>
      <c r="F67" s="14" t="str">
        <f t="shared" si="6"/>
        <v/>
      </c>
      <c r="G67" s="44" t="str">
        <f t="shared" si="7"/>
        <v/>
      </c>
      <c r="H67" s="44" t="str">
        <f t="shared" si="4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1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5"/>
        <v/>
      </c>
      <c r="E68" s="43"/>
      <c r="F68" s="14" t="str">
        <f t="shared" si="6"/>
        <v/>
      </c>
      <c r="G68" s="44" t="str">
        <f t="shared" si="7"/>
        <v/>
      </c>
      <c r="H68" s="44" t="str">
        <f t="shared" si="4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1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5"/>
        <v/>
      </c>
      <c r="E69" s="43"/>
      <c r="F69" s="14" t="str">
        <f t="shared" si="6"/>
        <v/>
      </c>
      <c r="G69" s="44" t="str">
        <f t="shared" si="7"/>
        <v/>
      </c>
      <c r="H69" s="44" t="str">
        <f t="shared" si="4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1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5"/>
        <v/>
      </c>
      <c r="E70" s="43"/>
      <c r="F70" s="14" t="str">
        <f t="shared" si="6"/>
        <v/>
      </c>
      <c r="G70" s="44" t="str">
        <f t="shared" si="7"/>
        <v/>
      </c>
      <c r="H70" s="44" t="str">
        <f t="shared" si="4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1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1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1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1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1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1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1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1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1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1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1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1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1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1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1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1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1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1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1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1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1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1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1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1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1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1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1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1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1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1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1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1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1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1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1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1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1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1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1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1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1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1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1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1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1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1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1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1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1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1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1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1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1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1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1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1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1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1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1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1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1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1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1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1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1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1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1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1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1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1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1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1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1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1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1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1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1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1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1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1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1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1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1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1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1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1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1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1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1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1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1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1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1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1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1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1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1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1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1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1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1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1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1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1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1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1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1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1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1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1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1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1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1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1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1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1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1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1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1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1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1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1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1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1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1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1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1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1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1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1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1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1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1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1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1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1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1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1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1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1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1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1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1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1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1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1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1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1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1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1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1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1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1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1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1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1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1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1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1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1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1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1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1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1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1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1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1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1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1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1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1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1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1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1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1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1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1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1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1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1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1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1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1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1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1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1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1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1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1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1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1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1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1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1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1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1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1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1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1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1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1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1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1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1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1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1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1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1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1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1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1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1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1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1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1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1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1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1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1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1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1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1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1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1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1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1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1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1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1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1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1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1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1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1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1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1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1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1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1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1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1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1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1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1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1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1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1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1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1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1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1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1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1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1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1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1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1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1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1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1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1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1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1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1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1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1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1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1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1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1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1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1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1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1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1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1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1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1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1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1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1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1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1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1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1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1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1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1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1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1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1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1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1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1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1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1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1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1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1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1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1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1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1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1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1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1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1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1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1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1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1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1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1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1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1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1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1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1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1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1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1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1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1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1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1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1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1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1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1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1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1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1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1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1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1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1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1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1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1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1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1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1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1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1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1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1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1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1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1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1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1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1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1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1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1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1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1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1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1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1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1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1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1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1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1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1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1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1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1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1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1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1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1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1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1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1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1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1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1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1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1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1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1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1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1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1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1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1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1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1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1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1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1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1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1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1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1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1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1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1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1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1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1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1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1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1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1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1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1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1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1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1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1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1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1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1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1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1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1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1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1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1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1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1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1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1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1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1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1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1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1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1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1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1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1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1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1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1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1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1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1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1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1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1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1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1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1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1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1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1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1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1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1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1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1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1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1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1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1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1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1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1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1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1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1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1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1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1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1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1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1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1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1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1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1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1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1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1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1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1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1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1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1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1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1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1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1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1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1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1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1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1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1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1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1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1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1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1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1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1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1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1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1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1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1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1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1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1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1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1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1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1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1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1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1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1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1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1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1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1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1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1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1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1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1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1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1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1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1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1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1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1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1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1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1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1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1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1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1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1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1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1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1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1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1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1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1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1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1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1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1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1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1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1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1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1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1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1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1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1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1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1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1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1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1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1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1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1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1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1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1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1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1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1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1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1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1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1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1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1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1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1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1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1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1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1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1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1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1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1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1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1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1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1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1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1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1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1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1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1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1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1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1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1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1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1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1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1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1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1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1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1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1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1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1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1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1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1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1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1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1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1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1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1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1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1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1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1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1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1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1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1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1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1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1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1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1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1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1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1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1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1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1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1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1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1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1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1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1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1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1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1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1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1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1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1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1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1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1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1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1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1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1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1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1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1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1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1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1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1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1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1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1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1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1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1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1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1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1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1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1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1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1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1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1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1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1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1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1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1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1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1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1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1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1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1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1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1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1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1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1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1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1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1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1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1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1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1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1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1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1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1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1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1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1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1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1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1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1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1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1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1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1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1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1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1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1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1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1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1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1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1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1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1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1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1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1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1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1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1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1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1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1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1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1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1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1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1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1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1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1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1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1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1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1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1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1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1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1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1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1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1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1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1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1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1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1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1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1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1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1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1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1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1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1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1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1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1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1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1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1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1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1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1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1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1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1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1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1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1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1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1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1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1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1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1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1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1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1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1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1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1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1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1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1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1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1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1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1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1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1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1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1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1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1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1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1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1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1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1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1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1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1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1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1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1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1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1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1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1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1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1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1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1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1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1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1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1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1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1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1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1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1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1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1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1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1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1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1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1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1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1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1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1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1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1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1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1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1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1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1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1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1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1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1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1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1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1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1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1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1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1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1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1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1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1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1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1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1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1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1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1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1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1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1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1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1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1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1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1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1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1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1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1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1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1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1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1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1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1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1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1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1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1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1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1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1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1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1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1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1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1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1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1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1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1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1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1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1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1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1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1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1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1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1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1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1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1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1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1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1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1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1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1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R1" zoomScale="80" zoomScaleNormal="80" workbookViewId="0">
      <selection activeCell="BH6" sqref="BH6"/>
    </sheetView>
  </sheetViews>
  <sheetFormatPr defaultColWidth="0" defaultRowHeight="14.5" zeroHeight="1"/>
  <cols>
    <col min="1" max="2" width="4.26953125" style="2" customWidth="1"/>
    <col min="3" max="3" width="5.26953125" style="2" customWidth="1"/>
    <col min="4" max="4" width="5.81640625" style="2" customWidth="1"/>
    <col min="5" max="5" width="4.7265625" style="2" customWidth="1"/>
    <col min="6" max="6" width="8.1796875" style="2" customWidth="1"/>
    <col min="7" max="7" width="6" style="2" customWidth="1"/>
    <col min="8" max="9" width="5.7265625" style="2" customWidth="1"/>
    <col min="10" max="10" width="6.1796875" style="2" customWidth="1"/>
    <col min="11" max="11" width="5.81640625" style="2" customWidth="1"/>
    <col min="12" max="12" width="8.7265625" style="2" customWidth="1"/>
    <col min="13" max="13" width="10.1796875" style="2" customWidth="1"/>
    <col min="14" max="14" width="6.453125" style="2" customWidth="1"/>
    <col min="15" max="15" width="11.7265625" style="2" bestFit="1" customWidth="1"/>
    <col min="16" max="16" width="7.269531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1796875" style="2" customWidth="1"/>
    <col min="22" max="23" width="8.7265625" style="2" customWidth="1"/>
    <col min="24" max="24" width="26.1796875" style="2" customWidth="1"/>
    <col min="25" max="25" width="12.7265625" style="2" customWidth="1"/>
    <col min="26" max="26" width="27.26953125" style="2" customWidth="1"/>
    <col min="27" max="27" width="13" style="2" customWidth="1"/>
    <col min="28" max="28" width="8.7265625" style="2" customWidth="1"/>
    <col min="29" max="29" width="5.81640625" style="2" customWidth="1"/>
    <col min="30" max="30" width="6.453125" style="2" customWidth="1"/>
    <col min="31" max="31" width="6.81640625" style="2" customWidth="1"/>
    <col min="32" max="32" width="8.7265625" style="2" customWidth="1"/>
    <col min="33" max="33" width="13.26953125" style="2" customWidth="1"/>
    <col min="34" max="34" width="12.26953125" style="2" customWidth="1"/>
    <col min="35" max="35" width="12.8164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7265625" style="2" customWidth="1"/>
    <col min="57" max="57" width="10.7265625" style="2" customWidth="1"/>
    <col min="58" max="59" width="15.26953125" style="2" customWidth="1"/>
    <col min="60" max="60" width="24.26953125" style="2" customWidth="1"/>
    <col min="61" max="61" width="8.26953125" style="2" customWidth="1"/>
    <col min="62" max="62" width="10.81640625" style="2" customWidth="1"/>
    <col min="63" max="63" width="23.54296875" style="3" customWidth="1"/>
    <col min="64" max="64" width="14.81640625" style="3" customWidth="1"/>
    <col min="65" max="65" width="7.7265625" style="4" customWidth="1"/>
    <col min="66" max="66" width="7.81640625" style="5" customWidth="1"/>
    <col min="67" max="67" width="7.2695312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204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204</v>
      </c>
    </row>
    <row r="4" spans="1:70" ht="104">
      <c r="A4" s="11" t="s">
        <v>205</v>
      </c>
      <c r="B4" s="11" t="s">
        <v>206</v>
      </c>
      <c r="C4" s="11" t="s">
        <v>124</v>
      </c>
      <c r="D4" s="11" t="s">
        <v>119</v>
      </c>
      <c r="E4" s="11" t="s">
        <v>118</v>
      </c>
      <c r="F4" s="11" t="s">
        <v>207</v>
      </c>
      <c r="G4" s="11" t="s">
        <v>115</v>
      </c>
      <c r="H4" s="11" t="s">
        <v>208</v>
      </c>
      <c r="I4" s="11" t="s">
        <v>209</v>
      </c>
      <c r="J4" s="11" t="s">
        <v>210</v>
      </c>
      <c r="K4" s="11" t="s">
        <v>211</v>
      </c>
      <c r="L4" s="11" t="s">
        <v>212</v>
      </c>
      <c r="M4" s="11" t="s">
        <v>213</v>
      </c>
      <c r="N4" s="11" t="s">
        <v>214</v>
      </c>
      <c r="O4" s="11" t="s">
        <v>187</v>
      </c>
      <c r="P4" s="11" t="s">
        <v>215</v>
      </c>
      <c r="Q4" s="11" t="s">
        <v>216</v>
      </c>
      <c r="R4" s="11" t="s">
        <v>217</v>
      </c>
      <c r="S4" s="11" t="s">
        <v>218</v>
      </c>
      <c r="T4" s="11" t="s">
        <v>219</v>
      </c>
      <c r="U4" s="11" t="s">
        <v>220</v>
      </c>
      <c r="V4" s="11" t="s">
        <v>221</v>
      </c>
      <c r="W4" s="11" t="s">
        <v>222</v>
      </c>
      <c r="X4" s="11" t="s">
        <v>223</v>
      </c>
      <c r="Y4" s="11" t="s">
        <v>224</v>
      </c>
      <c r="Z4" s="11" t="s">
        <v>225</v>
      </c>
      <c r="AA4" s="11" t="s">
        <v>226</v>
      </c>
      <c r="AB4" s="11" t="s">
        <v>227</v>
      </c>
      <c r="AC4" s="11" t="s">
        <v>228</v>
      </c>
      <c r="AD4" s="11" t="s">
        <v>229</v>
      </c>
      <c r="AE4" s="11" t="s">
        <v>230</v>
      </c>
      <c r="AF4" s="11" t="s">
        <v>231</v>
      </c>
      <c r="AG4" s="11" t="s">
        <v>232</v>
      </c>
      <c r="AH4" s="11" t="s">
        <v>233</v>
      </c>
      <c r="AI4" s="11" t="s">
        <v>234</v>
      </c>
      <c r="AJ4" s="11" t="s">
        <v>235</v>
      </c>
      <c r="AK4" s="11" t="s">
        <v>236</v>
      </c>
      <c r="AL4" s="11" t="s">
        <v>237</v>
      </c>
      <c r="AM4" s="11" t="s">
        <v>238</v>
      </c>
      <c r="AN4" s="11" t="s">
        <v>239</v>
      </c>
      <c r="AO4" s="11" t="s">
        <v>240</v>
      </c>
      <c r="AP4" s="11" t="s">
        <v>241</v>
      </c>
      <c r="AQ4" s="11" t="s">
        <v>242</v>
      </c>
      <c r="AR4" s="11" t="s">
        <v>243</v>
      </c>
      <c r="AS4" s="11" t="s">
        <v>244</v>
      </c>
      <c r="AT4" s="11" t="s">
        <v>245</v>
      </c>
      <c r="AU4" s="11" t="s">
        <v>246</v>
      </c>
      <c r="AV4" s="11" t="s">
        <v>247</v>
      </c>
      <c r="AW4" s="11" t="s">
        <v>248</v>
      </c>
      <c r="AX4" s="11" t="s">
        <v>249</v>
      </c>
      <c r="AY4" s="11" t="s">
        <v>250</v>
      </c>
      <c r="AZ4" s="11" t="s">
        <v>251</v>
      </c>
      <c r="BA4" s="11" t="s">
        <v>252</v>
      </c>
      <c r="BB4" s="11" t="s">
        <v>253</v>
      </c>
      <c r="BC4" s="11" t="s">
        <v>254</v>
      </c>
      <c r="BD4" s="11" t="s">
        <v>255</v>
      </c>
      <c r="BE4" s="11" t="s">
        <v>256</v>
      </c>
      <c r="BF4" s="11" t="s">
        <v>257</v>
      </c>
      <c r="BG4" s="20" t="s">
        <v>258</v>
      </c>
      <c r="BH4" s="21" t="s">
        <v>259</v>
      </c>
      <c r="BI4" s="21" t="s">
        <v>260</v>
      </c>
      <c r="BJ4" s="21" t="s">
        <v>261</v>
      </c>
      <c r="BK4" s="21" t="s">
        <v>262</v>
      </c>
      <c r="BL4" s="22" t="s">
        <v>263</v>
      </c>
      <c r="BM4" s="21" t="s">
        <v>264</v>
      </c>
      <c r="BN4" s="21" t="s">
        <v>265</v>
      </c>
      <c r="BO4" s="21" t="s">
        <v>266</v>
      </c>
      <c r="BP4" s="21" t="s">
        <v>267</v>
      </c>
      <c r="BQ4" s="21" t="s">
        <v>268</v>
      </c>
      <c r="BR4" s="21" t="s">
        <v>269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120</v>
      </c>
      <c r="H5" s="13" t="s">
        <v>121</v>
      </c>
      <c r="I5" s="13">
        <v>18707</v>
      </c>
      <c r="J5" s="13" t="s">
        <v>278</v>
      </c>
      <c r="K5" s="13">
        <v>18707</v>
      </c>
      <c r="L5" s="13" t="s">
        <v>270</v>
      </c>
      <c r="M5" s="13" t="s">
        <v>271</v>
      </c>
      <c r="N5" s="13">
        <v>26756</v>
      </c>
      <c r="O5" s="13" t="s">
        <v>279</v>
      </c>
      <c r="P5" s="13">
        <v>544350</v>
      </c>
      <c r="Q5" s="13" t="s">
        <v>280</v>
      </c>
      <c r="R5" s="13" t="s">
        <v>272</v>
      </c>
      <c r="S5" s="13" t="s">
        <v>281</v>
      </c>
      <c r="T5" s="13" t="s">
        <v>281</v>
      </c>
      <c r="U5" s="13" t="s">
        <v>273</v>
      </c>
      <c r="V5" s="13" t="s">
        <v>275</v>
      </c>
      <c r="W5" s="13">
        <v>541</v>
      </c>
      <c r="X5" s="13" t="s">
        <v>282</v>
      </c>
      <c r="Y5" s="13">
        <v>350050137</v>
      </c>
      <c r="Z5" s="13" t="s">
        <v>283</v>
      </c>
      <c r="AA5" s="13" t="s">
        <v>284</v>
      </c>
      <c r="AB5" s="15">
        <v>44040</v>
      </c>
      <c r="AC5" s="13" t="s">
        <v>285</v>
      </c>
      <c r="AD5" s="13">
        <v>24</v>
      </c>
      <c r="AE5" s="13" t="s">
        <v>286</v>
      </c>
      <c r="AF5" s="13" t="s">
        <v>287</v>
      </c>
      <c r="AG5" s="13" t="s">
        <v>288</v>
      </c>
      <c r="AH5" s="13" t="s">
        <v>289</v>
      </c>
      <c r="AI5" s="13" t="s">
        <v>290</v>
      </c>
      <c r="AJ5" s="15">
        <v>1741</v>
      </c>
      <c r="AK5" s="15">
        <v>2400</v>
      </c>
      <c r="AL5" s="13" t="s">
        <v>291</v>
      </c>
      <c r="AM5" s="15">
        <v>34919.61</v>
      </c>
      <c r="AN5" s="15">
        <v>12421.39</v>
      </c>
      <c r="AO5" s="15">
        <v>47341</v>
      </c>
      <c r="AP5" s="15">
        <v>9120.39</v>
      </c>
      <c r="AQ5" s="15">
        <v>479.61</v>
      </c>
      <c r="AR5" s="15">
        <v>9600</v>
      </c>
      <c r="AS5" s="15">
        <v>9120.39</v>
      </c>
      <c r="AT5" s="15">
        <v>479.61</v>
      </c>
      <c r="AU5" s="15">
        <v>9600</v>
      </c>
      <c r="AV5" s="13">
        <v>36</v>
      </c>
      <c r="AW5" s="13"/>
      <c r="AX5" s="13"/>
      <c r="AY5" s="13"/>
      <c r="AZ5" s="13"/>
      <c r="BA5" s="13"/>
      <c r="BB5" s="13" t="s">
        <v>274</v>
      </c>
      <c r="BC5" s="13" t="s">
        <v>293</v>
      </c>
      <c r="BD5" s="13"/>
      <c r="BE5" s="15" t="s">
        <v>292</v>
      </c>
      <c r="BF5" s="13">
        <v>44040</v>
      </c>
      <c r="BG5" s="13" t="s">
        <v>294</v>
      </c>
      <c r="BH5" s="23" t="s">
        <v>276</v>
      </c>
      <c r="BI5" s="14" t="s">
        <v>10</v>
      </c>
      <c r="BJ5" s="24">
        <v>46084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9600</v>
      </c>
      <c r="BQ5" s="28" t="s">
        <v>7</v>
      </c>
      <c r="BR5" s="29" t="s">
        <v>295</v>
      </c>
    </row>
    <row r="6" spans="1:70" s="1" customFormat="1" ht="15" customHeight="1">
      <c r="A6" s="12">
        <v>2</v>
      </c>
      <c r="B6" s="13" t="s">
        <v>277</v>
      </c>
      <c r="C6" s="13" t="s">
        <v>129</v>
      </c>
      <c r="D6" s="13" t="s">
        <v>123</v>
      </c>
      <c r="E6" s="13" t="s">
        <v>122</v>
      </c>
      <c r="F6" s="13" t="s">
        <v>122</v>
      </c>
      <c r="G6" s="13" t="s">
        <v>120</v>
      </c>
      <c r="H6" s="13" t="s">
        <v>121</v>
      </c>
      <c r="I6" s="13">
        <v>18701</v>
      </c>
      <c r="J6" s="13" t="s">
        <v>309</v>
      </c>
      <c r="K6" s="13">
        <v>18701</v>
      </c>
      <c r="L6" s="13" t="s">
        <v>270</v>
      </c>
      <c r="M6" s="13" t="s">
        <v>271</v>
      </c>
      <c r="N6" s="13">
        <v>26514</v>
      </c>
      <c r="O6" s="13" t="s">
        <v>301</v>
      </c>
      <c r="P6" s="13">
        <v>42254</v>
      </c>
      <c r="Q6" s="13" t="s">
        <v>310</v>
      </c>
      <c r="R6" s="13" t="s">
        <v>272</v>
      </c>
      <c r="S6" s="13" t="s">
        <v>302</v>
      </c>
      <c r="T6" s="13" t="s">
        <v>302</v>
      </c>
      <c r="U6" s="13" t="s">
        <v>311</v>
      </c>
      <c r="V6" s="13" t="s">
        <v>312</v>
      </c>
      <c r="W6" s="13">
        <v>541</v>
      </c>
      <c r="X6" s="13" t="s">
        <v>282</v>
      </c>
      <c r="Y6" s="13">
        <v>351658583</v>
      </c>
      <c r="Z6" s="13" t="s">
        <v>303</v>
      </c>
      <c r="AA6" s="13" t="s">
        <v>304</v>
      </c>
      <c r="AB6" s="15">
        <v>62000</v>
      </c>
      <c r="AC6" s="13" t="s">
        <v>313</v>
      </c>
      <c r="AD6" s="13">
        <v>24</v>
      </c>
      <c r="AE6" s="13" t="s">
        <v>314</v>
      </c>
      <c r="AF6" s="13" t="s">
        <v>315</v>
      </c>
      <c r="AG6" s="13" t="s">
        <v>316</v>
      </c>
      <c r="AH6" s="13" t="s">
        <v>317</v>
      </c>
      <c r="AI6" s="13" t="s">
        <v>318</v>
      </c>
      <c r="AJ6" s="15">
        <v>3350</v>
      </c>
      <c r="AK6" s="15">
        <v>3350</v>
      </c>
      <c r="AL6" s="13" t="s">
        <v>319</v>
      </c>
      <c r="AM6" s="15">
        <v>52319.21</v>
      </c>
      <c r="AN6" s="15">
        <v>17380.79</v>
      </c>
      <c r="AO6" s="15">
        <v>69700</v>
      </c>
      <c r="AP6" s="15">
        <v>9680.7900000000009</v>
      </c>
      <c r="AQ6" s="15">
        <v>369.21</v>
      </c>
      <c r="AR6" s="15">
        <v>10050</v>
      </c>
      <c r="AS6" s="15">
        <v>9680.7900000000009</v>
      </c>
      <c r="AT6" s="15">
        <v>369.21</v>
      </c>
      <c r="AU6" s="15">
        <v>10050</v>
      </c>
      <c r="AV6" s="13">
        <v>33</v>
      </c>
      <c r="AW6" s="13" t="s">
        <v>293</v>
      </c>
      <c r="AX6" s="13" t="s">
        <v>293</v>
      </c>
      <c r="AY6" s="13" t="s">
        <v>293</v>
      </c>
      <c r="AZ6" s="13" t="s">
        <v>293</v>
      </c>
      <c r="BA6" s="13" t="s">
        <v>293</v>
      </c>
      <c r="BB6" s="13" t="s">
        <v>274</v>
      </c>
      <c r="BC6" s="13" t="s">
        <v>293</v>
      </c>
      <c r="BD6" s="13" t="s">
        <v>293</v>
      </c>
      <c r="BE6" s="15">
        <v>0</v>
      </c>
      <c r="BF6" s="13" t="s">
        <v>302</v>
      </c>
      <c r="BG6" s="13" t="s">
        <v>320</v>
      </c>
      <c r="BH6" s="23" t="s">
        <v>321</v>
      </c>
      <c r="BI6" s="14" t="s">
        <v>10</v>
      </c>
      <c r="BJ6" s="24">
        <v>46101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f>3350+3350+3350+3350</f>
        <v>13400</v>
      </c>
      <c r="BQ6" s="28" t="s">
        <v>7</v>
      </c>
      <c r="BR6" s="29" t="s">
        <v>322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2026-02-11T02:16:00Z</cp:lastPrinted>
  <dcterms:created xsi:type="dcterms:W3CDTF">2023-04-07T11:05:00Z</dcterms:created>
  <dcterms:modified xsi:type="dcterms:W3CDTF">2026-03-23T11:29:28Z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