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844/"/>
    </mc:Choice>
  </mc:AlternateContent>
  <xr:revisionPtr revIDLastSave="8" documentId="13_ncr:1_{7D3C8871-CEF1-44AE-8FC0-602BBDF65BC5}" xr6:coauthVersionLast="47" xr6:coauthVersionMax="47" xr10:uidLastSave="{1B1BB195-8FB3-4FB9-9D95-8E41C4E3122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0" i="20" l="1"/>
  <c r="G30" i="20"/>
  <c r="H30" i="20"/>
  <c r="F31" i="20"/>
  <c r="G31" i="20"/>
  <c r="H31" i="20"/>
  <c r="F32" i="20"/>
  <c r="G32" i="20"/>
  <c r="H32" i="20"/>
  <c r="F33" i="20"/>
  <c r="G33" i="20"/>
  <c r="H33" i="20"/>
  <c r="F34" i="20"/>
  <c r="G34" i="20"/>
  <c r="H34" i="20"/>
  <c r="F35" i="20"/>
  <c r="G35" i="20"/>
  <c r="H35" i="20"/>
  <c r="F36" i="20"/>
  <c r="G36" i="20"/>
  <c r="H36" i="20"/>
  <c r="F37" i="20"/>
  <c r="G37" i="20"/>
  <c r="H37" i="20"/>
  <c r="F38" i="20"/>
  <c r="G38" i="20"/>
  <c r="H38" i="20"/>
  <c r="F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<sst xmlns="http://schemas.openxmlformats.org/spreadsheetml/2006/main" count="348" uniqueCount="301">
  <si>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</si>
  <si>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</si>
  <si>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</si>
  <si>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</si>
  <si>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</si>
  <si>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</si>
  <si>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</si>
  <si>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</si>
  <si>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</si>
  <si>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</si>
  <si>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</si>
  <si>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</si>
  <si>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</si>
  <si>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</si>
  <si>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</si>
  <si>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</si>
  <si>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</si>
  <si>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</si>
  <si>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</si>
  <si>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</si>
  <si>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</si>
  <si>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</si>
  <si>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</si>
  <si>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</si>
  <si>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</si>
  <si>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</si>
  <si>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</si>
  <si>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</si>
  <si>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</si>
  <si>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</si>
  <si>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</si>
  <si>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</si>
  <si>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</si>
  <si>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</si>
  <si>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</si>
  <si>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</si>
  <si>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</si>
  <si>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</si>
  <si>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</si>
  <si>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</si>
  <si>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</si>
  <si>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</si>
  <si>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</si>
  <si>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</si>
  <si>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</si>
  <si>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</si>
  <si>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</si>
  <si>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</si>
  <si>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</si>
  <si>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</si>
  <si>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</si>
  <si>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</si>
  <si>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</si>
  <si>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</si>
  <si>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</si>
  <si>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</si>
  <si>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</si>
  <si>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</si>
  <si>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</si>
  <si>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</si>
  <si>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</si>
  <si>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</si>
  <si>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</si>
  <si>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</si>
  <si>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</si>
  <si>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</si>
  <si>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</si>
  <si>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</si>
  <si>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</si>
  <si>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</si>
  <si>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</si>
  <si>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</si>
  <si>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</si>
  <si>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</si>
  <si>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</si>
  <si>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</si>
  <si>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</si>
  <si>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</si>
  <si>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</si>
  <si>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</si>
  <si>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</si>
  <si>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</si>
  <si>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</si>
  <si>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</si>
  <si>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</si>
  <si>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</si>
  <si>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</si>
  <si>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</si>
  <si>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</si>
  <si>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</si>
  <si>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</si>
  <si>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</si>
  <si>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</si>
  <si>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</si>
  <si>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</si>
  <si>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</si>
  <si>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</si>
  <si>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</si>
  <si>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</si>
  <si>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</si>
  <si>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</si>
  <si>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</si>
  <si>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</si>
  <si>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</si>
  <si>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</si>
  <si>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</si>
  <si>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</si>
  <si>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</si>
  <si>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</si>
  <si>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</si>
  <si>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</si>
  <si>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</si>
  <si>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</si>
  <si>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</si>
  <si>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</si>
  <si>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</si>
  <si>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</si>
  <si>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</si>
  <si>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</si>
  <si>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</si>
  <si>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</si>
  <si>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</si>
  <si>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</si>
  <si>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</si>
  <si>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</si>
  <si>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</si>
  <si>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</si>
  <si>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</si>
  <si>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</si>
  <si>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</si>
  <si>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</si>
  <si>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</si>
  <si>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</si>
  <si>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</si>
  <si>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</si>
  <si>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</si>
  <si>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</si>
  <si>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</si>
  <si>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</si>
  <si>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</si>
  <si>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</si>
  <si>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</si>
  <si>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</si>
  <si>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</si>
  <si>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</si>
  <si>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</si>
  <si>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</si>
  <si>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</si>
  <si>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</si>
  <si>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</si>
  <si>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</si>
  <si>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</si>
  <si>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</si>
  <si>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</si>
  <si>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</si>
  <si>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</si>
  <si>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</si>
  <si>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</si>
  <si>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</si>
  <si>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</si>
  <si>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</si>
  <si>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</si>
  <si>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</si>
  <si>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</si>
  <si>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</si>
  <si>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</si>
  <si>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</si>
  <si>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</si>
  <si>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</si>
  <si>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</si>
  <si>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</si>
  <si>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</si>
  <si>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</si>
  <si>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</si>
  <si>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</si>
  <si>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</si>
  <si>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</si>
  <si>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</si>
  <si>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</si>
  <si>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</si>
  <si>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</si>
  <si>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</si>
  <si>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</si>
  <si>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</si>
  <si>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</si>
  <si>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</si>
  <si>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</si>
  <si>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</si>
  <si>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</si>
  <si>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</si>
  <si>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</si>
  <si>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</si>
  <si>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</si>
  <si>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</si>
  <si>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</si>
  <si>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</si>
  <si>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</si>
  <si>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</si>
  <si>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</si>
  <si>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</si>
  <si>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</si>
  <si>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</si>
  <si>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</si>
  <si>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</si>
  <si>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</si>
  <si>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</si>
  <si>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</si>
  <si>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</si>
  <si>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</si>
  <si>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</si>
  <si>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</si>
  <si>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</si>
  <si>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</si>
  <si>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</si>
  <si>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</si>
  <si>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</si>
  <si>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</si>
  <si>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</si>
  <si>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</si>
  <si>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</si>
  <si>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</si>
  <si>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</si>
  <si>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</si>
  <si>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</si>
  <si>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</si>
  <si>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</si>
  <si>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</si>
  <si>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</si>
  <si>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</si>
  <si>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</si>
  <si>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</si>
  <si>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</si>
  <si>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</si>
  <si>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</si>
  <si>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</si>
  <si>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</si>
  <si>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</si>
  <si>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</si>
  <si>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</si>
  <si>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</si>
  <si>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</si>
  <si>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</si>
  <si>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</si>
  <si>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</si>
  <si>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</si>
  <si>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</si>
  <si>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</si>
  <si>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</si>
  <si>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</si>
  <si>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</si>
  <si>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</si>
  <si>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No Action Taken</t>
  </si>
  <si>
    <t>Completed-Report Submitted</t>
  </si>
  <si>
    <t>East</t>
  </si>
  <si>
    <t>Chetana</t>
  </si>
  <si>
    <t>HINDU</t>
  </si>
  <si>
    <t>Open</t>
  </si>
  <si>
    <t/>
  </si>
  <si>
    <t>Abhijit Rout/SF0075084</t>
  </si>
  <si>
    <t>BM</t>
  </si>
  <si>
    <t>Cuttack</t>
  </si>
  <si>
    <t>Badamba</t>
  </si>
  <si>
    <t>OR2915</t>
  </si>
  <si>
    <t>Kalapathar</t>
  </si>
  <si>
    <t>CSS</t>
  </si>
  <si>
    <t>Bhadrak</t>
  </si>
  <si>
    <t>Baleswar</t>
  </si>
  <si>
    <t>ORGL0557</t>
  </si>
  <si>
    <t>Soro</t>
  </si>
  <si>
    <t>Bishnupur</t>
  </si>
  <si>
    <t>SF0099215</t>
  </si>
  <si>
    <t>Sasmita Dalei</t>
  </si>
  <si>
    <t>acharya sahi 484723</t>
  </si>
  <si>
    <t>BISHNU</t>
  </si>
  <si>
    <t>SID951375132077</t>
  </si>
  <si>
    <t>GENERAL</t>
  </si>
  <si>
    <t>Tent House</t>
  </si>
  <si>
    <t>SUSHILA MAJHI</t>
  </si>
  <si>
    <t>02-May-2024</t>
  </si>
  <si>
    <t>10</t>
  </si>
  <si>
    <t>4</t>
  </si>
  <si>
    <t>6.62 Yrs</t>
  </si>
  <si>
    <t>13 Oct 2020</t>
  </si>
  <si>
    <t>&gt; 6 to 10 Years</t>
  </si>
  <si>
    <t>10-Jun-2024</t>
  </si>
  <si>
    <t>10-Feb-2026</t>
  </si>
  <si>
    <t>9776796917</t>
  </si>
  <si>
    <t>Pratap Ranjan Jena</t>
  </si>
  <si>
    <t>SF0095765</t>
  </si>
  <si>
    <t>CRA</t>
  </si>
  <si>
    <t>SF0085828</t>
  </si>
  <si>
    <t>Sanjay Barik</t>
  </si>
  <si>
    <t>Mohammad Asrar Hossen/SF0061986</t>
  </si>
  <si>
    <t>Alok Kumar Maharana/SF0083414</t>
  </si>
  <si>
    <t>As per Borrower Statement and Loan card Borrower paid her EMI on Dt.10-06-2025 of Rs-3900/- to LO Asit Kumar Giri but Asit Kumar Giri not Posted in FIMO and the LO Said he Paid this amount to Previous BM but he not able to provide evidence so I book this collected amount as Fraud under Asit Kumar Giri.On Dt.10-07-2024 Borrower Paid Rs-3400/- as per Loan card but LO Signature of This month was unclear so i unbale to Book Fraud on month July 2024.</t>
  </si>
  <si>
    <t>Asit Kumar Giri</t>
  </si>
  <si>
    <t>SF0088771</t>
  </si>
  <si>
    <t>LO</t>
  </si>
  <si>
    <t>Resigned-Exited</t>
  </si>
  <si>
    <t>FN25-26-03844</t>
  </si>
  <si>
    <t>05-Mar-2026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</si>
</sst>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ORGL0557</v>
      </c>
      <c r="D5" s="63" t="str">
        <f>IF('Physical Cash at Safe'!D28="Yes", 'Physical Cash at Safe'!B4, 'Borrower Wise Details'!C5)</f>
        <v>Soro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46063</v>
      </c>
      <c r="H5" s="107" t="s">
        <v>264</v>
      </c>
      <c r="I5" s="61" t="s">
        <v>300</v>
      </c>
      <c r="J5" s="74" t="str">
        <f>IF('Physical Cash at Safe'!D28="Yes",'Physical Cash at Safe'!E28,IF('Borrower Wise Details'!D5&lt;&gt;"",'Borrower Wise Details'!D5,""))</f>
        <v>FN25-26-03844</v>
      </c>
      <c r="K5" s="81">
        <v>1</v>
      </c>
      <c r="L5" s="82">
        <v>3900</v>
      </c>
      <c r="M5" s="82"/>
      <c r="N5" s="82" t="s">
        <v>292</v>
      </c>
      <c r="O5" s="82"/>
      <c r="P5" s="82" t="s">
        <v>293</v>
      </c>
      <c r="Q5" s="82" t="s">
        <v>248</v>
      </c>
      <c r="R5" s="75" t="str">
        <f>IF('Physical Cash at Safe'!$D$28="Yes", 'Physical Cash at Safe'!$A$28, IF('Borrower Wise Details'!F5&lt;&gt;"", 'Borrower Wise Details'!F5, ""))</f>
        <v>Asit Kumar Giri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SF0088771</v>
      </c>
      <c r="U5" s="77" t="s">
        <v>298</v>
      </c>
      <c r="V5" s="61">
        <v>45919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252</v>
      </c>
      <c r="Z5" s="61">
        <v>46080</v>
      </c>
      <c r="AA5" s="61">
        <v>46080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46087</v>
      </c>
      <c r="AH5" s="70" t="s">
        <v>294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ORGL0557</v>
      </c>
      <c r="C5" s="50" t="str">
        <f>IF('Fraud Investigation Report'!D5="", "", 'Fraud Investigation Report'!D5)</f>
        <v>Soro</v>
      </c>
      <c r="D5" s="68" t="str">
        <f>IF(OR('Fraud Investigation Report'!R5="", 'Fraud Investigation Report'!R5=0), "", 'Fraud Investigation Report'!R5)</f>
        <v>Asit Kumar Giri</v>
      </c>
      <c r="E5" s="68" t="str">
        <f>IF(OR('Fraud Investigation Report'!T5="", 'Fraud Investigation Report'!T5=0), "", 'Fraud Investigation Report'!T5)</f>
        <v>SF0088771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FN25-26-03844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3900</v>
      </c>
      <c r="Q5" s="49"/>
      <c r="R5" s="84" t="s">
        <v>251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80" zoomScaleNormal="100" workbookViewId="0">
      <pane ySplit="2" topLeftCell="A3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262</v>
      </c>
      <c r="B4" s="41" t="s">
        <v>263</v>
      </c>
      <c r="C4" s="41" t="s">
        <v>261</v>
      </c>
      <c r="D4" s="41" t="s">
        <v>261</v>
      </c>
      <c r="E4" s="41" t="s">
        <v>260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46080</v>
      </c>
      <c r="C6" s="18">
        <v>46079</v>
      </c>
      <c r="D6" s="18">
        <v>46080</v>
      </c>
      <c r="E6" s="19">
        <v>0.27083333333333331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9" t="s">
        <v>97</v>
      </c>
      <c r="B20" s="160"/>
      <c r="C20" s="32">
        <v>0</v>
      </c>
      <c r="D20" s="33" t="s">
        <v>91</v>
      </c>
      <c r="E20" s="34"/>
    </row>
    <row r="21" spans="1:5" ht="30" customHeight="1" x14ac:dyDescent="0.3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" customHeight="1" x14ac:dyDescent="0.35">
      <c r="A30" s="128"/>
      <c r="B30" s="128"/>
      <c r="C30" s="129" t="str">
        <f>IF(AND(A30="",B30=""),"",A30-B30)</f>
        <v/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36" t="s">
        <v>250</v>
      </c>
      <c r="E32" s="137"/>
    </row>
    <row r="33" spans="1:5" ht="18" customHeight="1" x14ac:dyDescent="0.35">
      <c r="A33" s="37" t="s">
        <v>83</v>
      </c>
      <c r="B33" s="106">
        <v>298</v>
      </c>
      <c r="C33" s="39" t="s">
        <v>84</v>
      </c>
      <c r="D33" s="131">
        <v>277</v>
      </c>
      <c r="E33" s="132"/>
    </row>
    <row r="34" spans="1:5" ht="26" x14ac:dyDescent="0.35">
      <c r="A34" s="39" t="s">
        <v>220</v>
      </c>
      <c r="B34" s="38" t="s">
        <v>287</v>
      </c>
      <c r="C34" s="39" t="s">
        <v>221</v>
      </c>
      <c r="D34" s="133" t="s">
        <v>291</v>
      </c>
      <c r="E34" s="134"/>
    </row>
    <row r="35" spans="1:5" ht="26" x14ac:dyDescent="0.35">
      <c r="A35" s="39" t="s">
        <v>222</v>
      </c>
      <c r="B35" s="38" t="s">
        <v>288</v>
      </c>
      <c r="C35" s="39" t="s">
        <v>224</v>
      </c>
      <c r="D35" s="133" t="s">
        <v>290</v>
      </c>
      <c r="E35" s="134"/>
    </row>
    <row r="36" spans="1:5" ht="25.5" customHeight="1" x14ac:dyDescent="0.35">
      <c r="A36" s="39" t="s">
        <v>223</v>
      </c>
      <c r="B36" s="38" t="s">
        <v>259</v>
      </c>
      <c r="C36" s="39" t="s">
        <v>225</v>
      </c>
      <c r="D36" s="133" t="s">
        <v>289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opLeftCell="K1" zoomScale="80" zoomScaleNormal="80" workbookViewId="0">
      <selection activeCell="L5" sqref="L5"/>
    </sheetView>
  </sheetViews>
  <sheetFormatPr defaultColWidth="8.81640625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ORGL0557</v>
      </c>
      <c r="C5" s="119" t="str">
        <f>IF('Loan Outstanding Report'!$H$5="", "", 'Loan Outstanding Report'!$H$5)</f>
        <v>Soro</v>
      </c>
      <c r="D5" s="41" t="s">
        <v>299</v>
      </c>
      <c r="E5" s="65">
        <v>46080</v>
      </c>
      <c r="F5" s="38" t="s">
        <v>295</v>
      </c>
      <c r="G5" s="49" t="s">
        <v>296</v>
      </c>
      <c r="H5" s="49" t="s">
        <v>297</v>
      </c>
      <c r="I5" s="120" t="s">
        <v>272</v>
      </c>
      <c r="J5" s="120" t="s">
        <v>274</v>
      </c>
      <c r="K5" s="120" t="s">
        <v>277</v>
      </c>
      <c r="L5" s="11">
        <v>356761209</v>
      </c>
      <c r="M5" s="65" t="s">
        <v>278</v>
      </c>
      <c r="N5" s="124">
        <v>73000</v>
      </c>
      <c r="O5" s="124">
        <v>3900</v>
      </c>
      <c r="P5" s="121" t="s">
        <v>139</v>
      </c>
      <c r="Q5" s="80">
        <v>45818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201</v>
      </c>
      <c r="W5" s="122" t="s">
        <v>294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 t="shared" ref="F6:F70" si="1"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2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3">IF(J7&lt;&gt;"", $B$5, "")</f>
        <v/>
      </c>
      <c r="C7" s="119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si="1"/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2"/>
        <v/>
      </c>
      <c r="V7" s="117"/>
      <c r="W7" s="122"/>
    </row>
    <row r="8" spans="1:23" ht="25" customHeight="1" x14ac:dyDescent="0.3">
      <c r="A8" s="64">
        <v>4</v>
      </c>
      <c r="B8" s="60" t="str">
        <f t="shared" si="3"/>
        <v/>
      </c>
      <c r="C8" s="119" t="str">
        <f t="shared" si="4"/>
        <v/>
      </c>
      <c r="D8" s="41" t="str">
        <f t="shared" si="5"/>
        <v/>
      </c>
      <c r="E8" s="65"/>
      <c r="F8" s="38" t="str">
        <f t="shared" si="1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2"/>
        <v/>
      </c>
      <c r="V8" s="117"/>
      <c r="W8" s="122"/>
    </row>
    <row r="9" spans="1:23" ht="25" customHeight="1" x14ac:dyDescent="0.3">
      <c r="A9" s="64">
        <v>5</v>
      </c>
      <c r="B9" s="60" t="str">
        <f t="shared" si="3"/>
        <v/>
      </c>
      <c r="C9" s="119" t="str">
        <f t="shared" si="4"/>
        <v/>
      </c>
      <c r="D9" s="41" t="str">
        <f t="shared" si="5"/>
        <v/>
      </c>
      <c r="E9" s="65"/>
      <c r="F9" s="38" t="str">
        <f t="shared" si="1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2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3"/>
        <v/>
      </c>
      <c r="C10" s="119" t="str">
        <f t="shared" si="4"/>
        <v/>
      </c>
      <c r="D10" s="41" t="str">
        <f t="shared" si="5"/>
        <v/>
      </c>
      <c r="E10" s="65"/>
      <c r="F10" s="38" t="str">
        <f t="shared" si="1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2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3"/>
        <v/>
      </c>
      <c r="C11" s="119" t="str">
        <f t="shared" si="4"/>
        <v/>
      </c>
      <c r="D11" s="41" t="str">
        <f t="shared" si="5"/>
        <v/>
      </c>
      <c r="E11" s="65"/>
      <c r="F11" s="38" t="str">
        <f t="shared" si="1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2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3"/>
        <v/>
      </c>
      <c r="C12" s="119" t="str">
        <f t="shared" si="4"/>
        <v/>
      </c>
      <c r="D12" s="41" t="str">
        <f t="shared" si="5"/>
        <v/>
      </c>
      <c r="E12" s="65"/>
      <c r="F12" s="38" t="str">
        <f t="shared" si="1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2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3"/>
        <v/>
      </c>
      <c r="C13" s="119" t="str">
        <f t="shared" si="4"/>
        <v/>
      </c>
      <c r="D13" s="41" t="str">
        <f t="shared" si="5"/>
        <v/>
      </c>
      <c r="E13" s="65"/>
      <c r="F13" s="38" t="str">
        <f t="shared" si="1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2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3"/>
        <v/>
      </c>
      <c r="C14" s="119" t="str">
        <f t="shared" si="4"/>
        <v/>
      </c>
      <c r="D14" s="41" t="str">
        <f t="shared" si="5"/>
        <v/>
      </c>
      <c r="E14" s="65"/>
      <c r="F14" s="38" t="str">
        <f t="shared" si="1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2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3"/>
        <v/>
      </c>
      <c r="C15" s="119" t="str">
        <f t="shared" si="4"/>
        <v/>
      </c>
      <c r="D15" s="41" t="str">
        <f t="shared" si="5"/>
        <v/>
      </c>
      <c r="E15" s="65"/>
      <c r="F15" s="38" t="str">
        <f t="shared" si="1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2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3"/>
        <v/>
      </c>
      <c r="C16" s="119" t="str">
        <f t="shared" si="4"/>
        <v/>
      </c>
      <c r="D16" s="41" t="str">
        <f t="shared" si="5"/>
        <v/>
      </c>
      <c r="E16" s="65"/>
      <c r="F16" s="38" t="str">
        <f t="shared" si="1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2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3"/>
        <v/>
      </c>
      <c r="C17" s="119" t="str">
        <f t="shared" si="4"/>
        <v/>
      </c>
      <c r="D17" s="41" t="str">
        <f t="shared" si="5"/>
        <v/>
      </c>
      <c r="E17" s="65"/>
      <c r="F17" s="38" t="str">
        <f t="shared" si="1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2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3"/>
        <v/>
      </c>
      <c r="C18" s="119" t="str">
        <f t="shared" si="4"/>
        <v/>
      </c>
      <c r="D18" s="41" t="str">
        <f t="shared" si="5"/>
        <v/>
      </c>
      <c r="E18" s="65"/>
      <c r="F18" s="38" t="str">
        <f t="shared" si="1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2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3"/>
        <v/>
      </c>
      <c r="C19" s="119" t="str">
        <f t="shared" si="4"/>
        <v/>
      </c>
      <c r="D19" s="41" t="str">
        <f t="shared" si="5"/>
        <v/>
      </c>
      <c r="E19" s="65"/>
      <c r="F19" s="38" t="str">
        <f t="shared" si="1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2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3"/>
        <v/>
      </c>
      <c r="C20" s="119" t="str">
        <f t="shared" si="4"/>
        <v/>
      </c>
      <c r="D20" s="41" t="str">
        <f t="shared" si="5"/>
        <v/>
      </c>
      <c r="E20" s="65"/>
      <c r="F20" s="38" t="str">
        <f t="shared" si="1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2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3"/>
        <v/>
      </c>
      <c r="C21" s="119" t="str">
        <f t="shared" si="4"/>
        <v/>
      </c>
      <c r="D21" s="41" t="str">
        <f t="shared" si="5"/>
        <v/>
      </c>
      <c r="E21" s="65"/>
      <c r="F21" s="38" t="str">
        <f t="shared" si="1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2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3"/>
        <v/>
      </c>
      <c r="C22" s="119" t="str">
        <f t="shared" si="4"/>
        <v/>
      </c>
      <c r="D22" s="41" t="str">
        <f t="shared" si="5"/>
        <v/>
      </c>
      <c r="E22" s="65"/>
      <c r="F22" s="38" t="str">
        <f t="shared" si="1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2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3"/>
        <v/>
      </c>
      <c r="C23" s="119" t="str">
        <f t="shared" si="4"/>
        <v/>
      </c>
      <c r="D23" s="41" t="str">
        <f t="shared" si="5"/>
        <v/>
      </c>
      <c r="E23" s="65"/>
      <c r="F23" s="38" t="str">
        <f t="shared" si="1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2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3"/>
        <v/>
      </c>
      <c r="C24" s="119" t="str">
        <f t="shared" si="4"/>
        <v/>
      </c>
      <c r="D24" s="41" t="str">
        <f t="shared" si="5"/>
        <v/>
      </c>
      <c r="E24" s="65"/>
      <c r="F24" s="38" t="str">
        <f t="shared" si="1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2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3"/>
        <v/>
      </c>
      <c r="C25" s="119" t="str">
        <f t="shared" si="4"/>
        <v/>
      </c>
      <c r="D25" s="41" t="str">
        <f t="shared" si="5"/>
        <v/>
      </c>
      <c r="E25" s="65"/>
      <c r="F25" s="38" t="str">
        <f t="shared" si="1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2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3"/>
        <v/>
      </c>
      <c r="C26" s="119" t="str">
        <f t="shared" si="4"/>
        <v/>
      </c>
      <c r="D26" s="41" t="str">
        <f t="shared" si="5"/>
        <v/>
      </c>
      <c r="E26" s="65"/>
      <c r="F26" s="38" t="str">
        <f t="shared" si="1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2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3"/>
        <v/>
      </c>
      <c r="C27" s="119" t="str">
        <f t="shared" si="4"/>
        <v/>
      </c>
      <c r="D27" s="41" t="str">
        <f t="shared" si="5"/>
        <v/>
      </c>
      <c r="E27" s="65"/>
      <c r="F27" s="38" t="str">
        <f t="shared" si="1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2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3"/>
        <v/>
      </c>
      <c r="C28" s="119" t="str">
        <f t="shared" si="4"/>
        <v/>
      </c>
      <c r="D28" s="41" t="str">
        <f t="shared" si="5"/>
        <v/>
      </c>
      <c r="E28" s="65"/>
      <c r="F28" s="38" t="str">
        <f t="shared" si="1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2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3"/>
        <v/>
      </c>
      <c r="C29" s="119" t="str">
        <f t="shared" si="4"/>
        <v/>
      </c>
      <c r="D29" s="41" t="str">
        <f t="shared" si="5"/>
        <v/>
      </c>
      <c r="E29" s="65"/>
      <c r="F29" s="38" t="str">
        <f t="shared" si="1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2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3"/>
        <v/>
      </c>
      <c r="C30" s="119" t="str">
        <f t="shared" si="4"/>
        <v/>
      </c>
      <c r="D30" s="41" t="str">
        <f t="shared" si="5"/>
        <v/>
      </c>
      <c r="E30" s="65"/>
      <c r="F30" s="38" t="str">
        <f t="shared" ref="F30:F38" si="8">IF(J30&lt;&gt;"", $F$5, "")</f>
        <v/>
      </c>
      <c r="G30" s="49" t="str">
        <f t="shared" ref="G30:G38" si="9">IF(J30&lt;&gt;"", $G$5, "")</f>
        <v/>
      </c>
      <c r="H30" s="49" t="str">
        <f t="shared" ref="H30:H38" si="10">IF(J30&lt;&gt;"", $H$5, "")</f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2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3"/>
        <v/>
      </c>
      <c r="C31" s="119" t="str">
        <f t="shared" si="4"/>
        <v/>
      </c>
      <c r="D31" s="41" t="str">
        <f t="shared" si="5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2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3"/>
        <v/>
      </c>
      <c r="C32" s="119" t="str">
        <f t="shared" si="4"/>
        <v/>
      </c>
      <c r="D32" s="41" t="str">
        <f t="shared" si="5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2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3"/>
        <v/>
      </c>
      <c r="C33" s="119" t="str">
        <f t="shared" si="4"/>
        <v/>
      </c>
      <c r="D33" s="41" t="str">
        <f t="shared" si="5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2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3"/>
        <v/>
      </c>
      <c r="C34" s="119" t="str">
        <f t="shared" si="4"/>
        <v/>
      </c>
      <c r="D34" s="41" t="str">
        <f t="shared" si="5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2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3"/>
        <v/>
      </c>
      <c r="C35" s="119" t="str">
        <f t="shared" si="4"/>
        <v/>
      </c>
      <c r="D35" s="41" t="str">
        <f t="shared" si="5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2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3"/>
        <v/>
      </c>
      <c r="C36" s="119" t="str">
        <f t="shared" si="4"/>
        <v/>
      </c>
      <c r="D36" s="41" t="str">
        <f t="shared" si="5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2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3"/>
        <v/>
      </c>
      <c r="C37" s="119" t="str">
        <f t="shared" si="4"/>
        <v/>
      </c>
      <c r="D37" s="41" t="str">
        <f t="shared" si="5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2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3"/>
        <v/>
      </c>
      <c r="C38" s="119" t="str">
        <f t="shared" si="4"/>
        <v/>
      </c>
      <c r="D38" s="41" t="str">
        <f t="shared" si="5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2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5"/>
        <v/>
      </c>
      <c r="E39" s="65"/>
      <c r="F39" s="38" t="str">
        <f t="shared" si="1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2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5"/>
        <v/>
      </c>
      <c r="E40" s="65"/>
      <c r="F40" s="38" t="str">
        <f t="shared" si="1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2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5"/>
        <v/>
      </c>
      <c r="E41" s="65"/>
      <c r="F41" s="38" t="str">
        <f t="shared" si="1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2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5"/>
        <v/>
      </c>
      <c r="E42" s="65"/>
      <c r="F42" s="38" t="str">
        <f t="shared" si="1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2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5"/>
        <v/>
      </c>
      <c r="E43" s="65"/>
      <c r="F43" s="38" t="str">
        <f t="shared" si="1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2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5"/>
        <v/>
      </c>
      <c r="E44" s="65"/>
      <c r="F44" s="38" t="str">
        <f t="shared" si="1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2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5"/>
        <v/>
      </c>
      <c r="E45" s="65"/>
      <c r="F45" s="38" t="str">
        <f t="shared" si="1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2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5"/>
        <v/>
      </c>
      <c r="E46" s="65"/>
      <c r="F46" s="38" t="str">
        <f t="shared" si="1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2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5"/>
        <v/>
      </c>
      <c r="E47" s="65"/>
      <c r="F47" s="38" t="str">
        <f t="shared" si="1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2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5"/>
        <v/>
      </c>
      <c r="E48" s="65"/>
      <c r="F48" s="38" t="str">
        <f t="shared" si="1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2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5"/>
        <v/>
      </c>
      <c r="E49" s="65"/>
      <c r="F49" s="38" t="str">
        <f t="shared" si="1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5"/>
        <v/>
      </c>
      <c r="E50" s="65"/>
      <c r="F50" s="38" t="str">
        <f t="shared" si="1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5"/>
        <v/>
      </c>
      <c r="E51" s="65"/>
      <c r="F51" s="38" t="str">
        <f t="shared" si="1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5"/>
        <v/>
      </c>
      <c r="E52" s="65"/>
      <c r="F52" s="38" t="str">
        <f t="shared" si="1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5"/>
        <v/>
      </c>
      <c r="E53" s="65"/>
      <c r="F53" s="38" t="str">
        <f t="shared" si="1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5"/>
        <v/>
      </c>
      <c r="E54" s="65"/>
      <c r="F54" s="38" t="str">
        <f t="shared" si="1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5"/>
        <v/>
      </c>
      <c r="E55" s="65"/>
      <c r="F55" s="38" t="str">
        <f t="shared" si="1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5"/>
        <v/>
      </c>
      <c r="E56" s="65"/>
      <c r="F56" s="38" t="str">
        <f t="shared" si="1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5"/>
        <v/>
      </c>
      <c r="E57" s="65"/>
      <c r="F57" s="38" t="str">
        <f t="shared" si="1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5"/>
        <v/>
      </c>
      <c r="E58" s="65"/>
      <c r="F58" s="38" t="str">
        <f t="shared" si="1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5"/>
        <v/>
      </c>
      <c r="E59" s="65"/>
      <c r="F59" s="38" t="str">
        <f t="shared" si="1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5"/>
        <v/>
      </c>
      <c r="E60" s="65"/>
      <c r="F60" s="38" t="str">
        <f t="shared" si="1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5"/>
        <v/>
      </c>
      <c r="E61" s="65"/>
      <c r="F61" s="38" t="str">
        <f t="shared" si="1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5"/>
        <v/>
      </c>
      <c r="E62" s="65"/>
      <c r="F62" s="38" t="str">
        <f t="shared" si="1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5"/>
        <v/>
      </c>
      <c r="E63" s="65"/>
      <c r="F63" s="38" t="str">
        <f t="shared" si="1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5"/>
        <v/>
      </c>
      <c r="E64" s="65"/>
      <c r="F64" s="38" t="str">
        <f t="shared" si="1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5"/>
        <v/>
      </c>
      <c r="E65" s="65"/>
      <c r="F65" s="38" t="str">
        <f t="shared" si="1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5"/>
        <v/>
      </c>
      <c r="E66" s="65"/>
      <c r="F66" s="38" t="str">
        <f t="shared" si="1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5"/>
        <v/>
      </c>
      <c r="E67" s="65"/>
      <c r="F67" s="38" t="str">
        <f t="shared" si="1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5"/>
        <v/>
      </c>
      <c r="E68" s="65"/>
      <c r="F68" s="38" t="str">
        <f t="shared" si="1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5"/>
        <v/>
      </c>
      <c r="E69" s="65"/>
      <c r="F69" s="38" t="str">
        <f t="shared" si="1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5"/>
        <v/>
      </c>
      <c r="E70" s="65"/>
      <c r="F70" s="38" t="str">
        <f t="shared" si="1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F1" zoomScale="80" zoomScaleNormal="80" workbookViewId="0">
      <selection activeCell="BH5" sqref="BH5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253</v>
      </c>
      <c r="C5" s="38" t="s">
        <v>247</v>
      </c>
      <c r="D5" s="38" t="s">
        <v>265</v>
      </c>
      <c r="E5" s="38" t="s">
        <v>266</v>
      </c>
      <c r="F5" s="38" t="s">
        <v>266</v>
      </c>
      <c r="G5" s="84" t="s">
        <v>267</v>
      </c>
      <c r="H5" s="38" t="s">
        <v>268</v>
      </c>
      <c r="I5" s="84">
        <v>131363</v>
      </c>
      <c r="J5" s="38" t="s">
        <v>269</v>
      </c>
      <c r="K5" s="84">
        <v>131363</v>
      </c>
      <c r="L5" s="84" t="s">
        <v>270</v>
      </c>
      <c r="M5" s="38" t="s">
        <v>271</v>
      </c>
      <c r="N5" s="84">
        <v>223368</v>
      </c>
      <c r="O5" s="84" t="s">
        <v>272</v>
      </c>
      <c r="P5" s="84">
        <v>295070</v>
      </c>
      <c r="Q5" s="38" t="s">
        <v>273</v>
      </c>
      <c r="R5" s="38" t="s">
        <v>254</v>
      </c>
      <c r="S5" s="84" t="s">
        <v>274</v>
      </c>
      <c r="T5" s="84" t="s">
        <v>274</v>
      </c>
      <c r="U5" s="84" t="s">
        <v>275</v>
      </c>
      <c r="V5" s="84" t="s">
        <v>255</v>
      </c>
      <c r="W5" s="84">
        <v>0</v>
      </c>
      <c r="X5" s="38" t="s">
        <v>276</v>
      </c>
      <c r="Y5" s="84">
        <v>356761209</v>
      </c>
      <c r="Z5" s="38" t="s">
        <v>277</v>
      </c>
      <c r="AA5" s="108" t="s">
        <v>278</v>
      </c>
      <c r="AB5" s="84">
        <v>73000</v>
      </c>
      <c r="AC5" s="108" t="s">
        <v>279</v>
      </c>
      <c r="AD5" s="84">
        <v>24</v>
      </c>
      <c r="AE5" s="84" t="s">
        <v>280</v>
      </c>
      <c r="AF5" s="84" t="s">
        <v>281</v>
      </c>
      <c r="AG5" s="108" t="s">
        <v>282</v>
      </c>
      <c r="AH5" s="84" t="s">
        <v>283</v>
      </c>
      <c r="AI5" s="108" t="s">
        <v>284</v>
      </c>
      <c r="AJ5" s="84">
        <v>3900</v>
      </c>
      <c r="AK5" s="84">
        <v>3900</v>
      </c>
      <c r="AL5" s="108" t="s">
        <v>285</v>
      </c>
      <c r="AM5" s="84">
        <v>47326.9</v>
      </c>
      <c r="AN5" s="112">
        <v>19473.099999999999</v>
      </c>
      <c r="AO5" s="112">
        <v>66800</v>
      </c>
      <c r="AP5" s="112">
        <v>25673.1</v>
      </c>
      <c r="AQ5" s="112">
        <v>1720.9</v>
      </c>
      <c r="AR5" s="112">
        <v>27394</v>
      </c>
      <c r="AS5" s="112">
        <v>13868.98</v>
      </c>
      <c r="AT5" s="112">
        <v>1231.02</v>
      </c>
      <c r="AU5" s="112">
        <v>15100</v>
      </c>
      <c r="AV5" s="84">
        <v>21</v>
      </c>
      <c r="AW5" s="84"/>
      <c r="AX5" s="84"/>
      <c r="AY5" s="108"/>
      <c r="AZ5" s="84"/>
      <c r="BA5" s="84"/>
      <c r="BB5" s="84" t="s">
        <v>256</v>
      </c>
      <c r="BC5" s="84" t="s">
        <v>257</v>
      </c>
      <c r="BD5" s="108"/>
      <c r="BE5" s="84">
        <v>0</v>
      </c>
      <c r="BF5" s="38" t="s">
        <v>274</v>
      </c>
      <c r="BG5" s="84" t="s">
        <v>286</v>
      </c>
      <c r="BH5" s="114" t="s">
        <v>258</v>
      </c>
      <c r="BI5" s="38" t="s">
        <v>110</v>
      </c>
      <c r="BJ5" s="85">
        <v>46049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3900</v>
      </c>
      <c r="BQ5" s="117" t="s">
        <v>201</v>
      </c>
      <c r="BR5" s="118" t="s">
        <v>294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2026-03-06T09:14:37Z</dcterms:modified>
</cp:coreProperties>
</file>