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61/"/>
    </mc:Choice>
  </mc:AlternateContent>
  <xr:revisionPtr revIDLastSave="1" documentId="13_ncr:1_{07F6C375-D6D5-404B-9DBC-1F4AECF9A7C0}" xr6:coauthVersionLast="47" xr6:coauthVersionMax="47" xr10:uidLastSave="{3C5C3300-2384-467F-BC0A-014259336EB4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<sst xmlns="http://schemas.openxmlformats.org/spreadsheetml/2006/main" count="512" uniqueCount="319">
  <si>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</si>
  <si>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</si>
  <si>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</si>
  <si>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</si>
  <si>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</si>
  <si>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</si>
  <si>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</si>
  <si>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</si>
  <si>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</si>
  <si>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</si>
  <si>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</si>
  <si>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</si>
  <si>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</si>
  <si>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</si>
  <si>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</si>
  <si>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</si>
  <si>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</si>
  <si>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</si>
  <si>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</si>
  <si>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</si>
  <si>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</si>
  <si>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</si>
  <si>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</si>
  <si>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</si>
  <si>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</si>
  <si>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</si>
  <si>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</si>
  <si>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</si>
  <si>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</si>
  <si>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</si>
  <si>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</si>
  <si>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</si>
  <si>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</si>
  <si>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</si>
  <si>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</si>
  <si>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</si>
  <si>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</si>
  <si>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</si>
  <si>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</si>
  <si>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</si>
  <si>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</si>
  <si>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</si>
  <si>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</si>
  <si>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</si>
  <si>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</si>
  <si>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</si>
  <si>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</si>
  <si>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</si>
  <si>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</si>
  <si>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</si>
  <si>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</si>
  <si>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</si>
  <si>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</si>
  <si>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</si>
  <si>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</si>
  <si>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</si>
  <si>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</si>
  <si>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</si>
  <si>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</si>
  <si>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</si>
  <si>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</si>
  <si>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</si>
  <si>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</si>
  <si>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</si>
  <si>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</si>
  <si>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</si>
  <si>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</si>
  <si>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</si>
  <si>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</si>
  <si>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</si>
  <si>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</si>
  <si>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</si>
  <si>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</si>
  <si>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</si>
  <si>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</si>
  <si>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</si>
  <si>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</si>
  <si>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</si>
  <si>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</si>
  <si>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</si>
  <si>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</si>
  <si>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</si>
  <si>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</si>
  <si>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</si>
  <si>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</si>
  <si>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</si>
  <si>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</si>
  <si>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</si>
  <si>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</si>
  <si>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</si>
  <si>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</si>
  <si>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</si>
  <si>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</si>
  <si>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</si>
  <si>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</si>
  <si>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</si>
  <si>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</si>
  <si>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</si>
  <si>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</si>
  <si>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</si>
  <si>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</si>
  <si>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</si>
  <si>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</si>
  <si>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</si>
  <si>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</si>
  <si>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</si>
  <si>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</si>
  <si>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</si>
  <si>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</si>
  <si>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</si>
  <si>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</si>
  <si>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</si>
  <si>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</si>
  <si>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</si>
  <si>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</si>
  <si>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</si>
  <si>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</si>
  <si>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</si>
  <si>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</si>
  <si>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</si>
  <si>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</si>
  <si>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</si>
  <si>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</si>
  <si>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</si>
  <si>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</si>
  <si>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</si>
  <si>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</si>
  <si>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</si>
  <si>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</si>
  <si>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</si>
  <si>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</si>
  <si>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</si>
  <si>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</si>
  <si>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</si>
  <si>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</si>
  <si>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</si>
  <si>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</si>
  <si>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</si>
  <si>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</si>
  <si>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</si>
  <si>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</si>
  <si>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</si>
  <si>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</si>
  <si>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</si>
  <si>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</si>
  <si>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</si>
  <si>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</si>
  <si>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</si>
  <si>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</si>
  <si>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</si>
  <si>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</si>
  <si>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</si>
  <si>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</si>
  <si>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</si>
  <si>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</si>
  <si>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</si>
  <si>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</si>
  <si>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</si>
  <si>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</si>
  <si>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</si>
  <si>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</si>
  <si>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</si>
  <si>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</si>
  <si>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</si>
  <si>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</si>
  <si>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</si>
  <si>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</si>
  <si>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</si>
  <si>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</si>
  <si>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</si>
  <si>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</si>
  <si>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</si>
  <si>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</si>
  <si>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</si>
  <si>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</si>
  <si>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</si>
  <si>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</si>
  <si>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</si>
  <si>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</si>
  <si>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</si>
  <si>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</si>
  <si>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</si>
  <si>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</si>
  <si>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</si>
  <si>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</si>
  <si>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</si>
  <si>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</si>
  <si>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</si>
  <si>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</si>
  <si>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</si>
  <si>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</si>
  <si>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</si>
  <si>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</si>
  <si>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</si>
  <si>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</si>
  <si>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</si>
  <si>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</si>
  <si>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</si>
  <si>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</si>
  <si>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</si>
  <si>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</si>
  <si>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</si>
  <si>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</si>
  <si>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</si>
  <si>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</si>
  <si>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</si>
  <si>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</si>
  <si>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</si>
  <si>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</si>
  <si>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</si>
  <si>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</si>
  <si>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</si>
  <si>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</si>
  <si>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</si>
  <si>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</si>
  <si>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</si>
  <si>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</si>
  <si>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</si>
  <si>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</si>
  <si>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</si>
  <si>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</si>
  <si>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</si>
  <si>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</si>
  <si>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</si>
  <si>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</si>
  <si>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</si>
  <si>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</si>
  <si>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</si>
  <si>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</si>
  <si>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</si>
  <si>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</si>
  <si>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</si>
  <si>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</si>
  <si>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</si>
  <si>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</si>
  <si>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</si>
  <si>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</si>
  <si>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</si>
  <si>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</si>
  <si>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</si>
  <si>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</si>
  <si>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</si>
  <si>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</si>
  <si>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</si>
  <si>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</si>
  <si>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</si>
  <si>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</si>
  <si>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</si>
  <si>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</si>
  <si>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</si>
  <si>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</si>
  <si>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Kesariya</t>
  </si>
  <si>
    <t>Jagdishpur(Bh)</t>
  </si>
  <si>
    <t>BH3956</t>
  </si>
  <si>
    <t>Nautan-2</t>
  </si>
  <si>
    <t xml:space="preserve">Telua </t>
  </si>
  <si>
    <t>SF0097596</t>
  </si>
  <si>
    <t>Dharmraj Kumar Yadav</t>
  </si>
  <si>
    <t>kusum telua</t>
  </si>
  <si>
    <t>Chetana</t>
  </si>
  <si>
    <t>SID951375645488</t>
  </si>
  <si>
    <t>EBC</t>
  </si>
  <si>
    <t>HINDU</t>
  </si>
  <si>
    <t>Animal Husbandry &amp; Poultry</t>
  </si>
  <si>
    <t>SUMAN DEVI</t>
  </si>
  <si>
    <t>05</t>
  </si>
  <si>
    <t>2</t>
  </si>
  <si>
    <t>6.04 Yrs</t>
  </si>
  <si>
    <t>03 Feb 2020</t>
  </si>
  <si>
    <t>&gt; 6 to 10 Years</t>
  </si>
  <si>
    <t>05-May-2023</t>
  </si>
  <si>
    <t>19-Mar-2025</t>
  </si>
  <si>
    <t>30-Jun-2025</t>
  </si>
  <si>
    <t>Open</t>
  </si>
  <si>
    <t>Durgesh Kumar (SF0097143)</t>
  </si>
  <si>
    <t>Borrower says they have paid the loan EMI-350933144- 5 Apil25 rs 2800 paid Sujet k pandey (SF0092846) CA,but not paid as per FIMO account.</t>
  </si>
  <si>
    <t>FN25-26-03861</t>
  </si>
  <si>
    <t>350933144</t>
  </si>
  <si>
    <t>LAXMIPUR</t>
  </si>
  <si>
    <t>SF0095538</t>
  </si>
  <si>
    <t>Kishan Kumar</t>
  </si>
  <si>
    <t>Bardaha C23</t>
  </si>
  <si>
    <t>Bardaha C23 Babita Devi WARD NO0071</t>
  </si>
  <si>
    <t>SSF4843332</t>
  </si>
  <si>
    <t>Agarbathi Making</t>
  </si>
  <si>
    <t>RAMBHA DEVI</t>
  </si>
  <si>
    <t>03</t>
  </si>
  <si>
    <t>1</t>
  </si>
  <si>
    <t>2.33 Yrs</t>
  </si>
  <si>
    <t>14 Nov 2023</t>
  </si>
  <si>
    <t>&gt; 2 to 4 Years</t>
  </si>
  <si>
    <t>03-Dec-2023</t>
  </si>
  <si>
    <t>03-Nov-2025</t>
  </si>
  <si>
    <t>31-Dec-2025</t>
  </si>
  <si>
    <t>Borrower says they have paid the loan EMI-353613421- Nov 24 rs 2240 paid Sujet k pandey (SF0092846) CA,but not paid as per FIMO account.</t>
  </si>
  <si>
    <t>353613421</t>
  </si>
  <si>
    <t>SF0092846</t>
  </si>
  <si>
    <t>CA</t>
  </si>
  <si>
    <t>PUJAHA_PATJIRWA UTTARI</t>
  </si>
  <si>
    <t>Bardaha C42</t>
  </si>
  <si>
    <t>Bardaha C42 Ripu Ji Pujha Patjirwa 21</t>
  </si>
  <si>
    <t>SSF4236247</t>
  </si>
  <si>
    <t>SONI DEVI</t>
  </si>
  <si>
    <t>02</t>
  </si>
  <si>
    <t>2.62 Yrs</t>
  </si>
  <si>
    <t>31 Jul 2023</t>
  </si>
  <si>
    <t>02-Sep-2023</t>
  </si>
  <si>
    <t>15-Aug-2025</t>
  </si>
  <si>
    <t>352347458</t>
  </si>
  <si>
    <t>FIR Filled</t>
  </si>
  <si>
    <t>Na</t>
  </si>
  <si>
    <t>Business</t>
  </si>
  <si>
    <t>Sujeet Kumar Panday</t>
  </si>
  <si>
    <t>Rakesh Kumar Singh/SF0007606</t>
  </si>
  <si>
    <t>Baban Kumar Ram/SF0064392</t>
  </si>
  <si>
    <t>Salet nath Thakur/SF0062081</t>
  </si>
  <si>
    <t>Terminated</t>
  </si>
  <si>
    <t>Completed-Report Submitted</t>
  </si>
  <si>
    <t>LO Sujeet Kumar Panday / SF0092846 had collected  emi recollected amount from 3 borrowers total of Rs. 7280/- but not input in borrowers loan account at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</si>
</sst>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BH3956</v>
      </c>
      <c r="D5" s="64" t="str">
        <f>IF('Physical Cash at Safe'!D28="Yes", 'Physical Cash at Safe'!A4, 'Borrower Wise Details'!C5)</f>
        <v>Nautan-2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46083</v>
      </c>
      <c r="H5" s="62" t="s">
        <v>311</v>
      </c>
      <c r="I5" s="61">
        <v>46083</v>
      </c>
      <c r="J5" s="79" t="str">
        <f>IF('Physical Cash at Safe'!D28="Yes",'Physical Cash at Safe'!E28,IF('Borrower Wise Details'!D5&lt;&gt;"",'Borrower Wise Details'!D5,""))</f>
        <v>FN25-26-03861</v>
      </c>
      <c r="K5" s="90">
        <v>1</v>
      </c>
      <c r="L5" s="91">
        <v>2800</v>
      </c>
      <c r="M5" s="91">
        <v>0</v>
      </c>
      <c r="N5" s="91" t="s">
        <v>314</v>
      </c>
      <c r="O5" s="91" t="s">
        <v>313</v>
      </c>
      <c r="P5" s="91" t="s">
        <v>313</v>
      </c>
      <c r="Q5" s="91" t="s">
        <v>315</v>
      </c>
      <c r="R5" s="80" t="str">
        <f>IF('Physical Cash at Safe'!$D$28="Yes", 'Physical Cash at Safe'!$A$28, IF('Borrower Wise Details'!F5&lt;&gt;"", 'Borrower Wise Details'!F5, ""))</f>
        <v>Sujeet Kumar Panday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SF0092846</v>
      </c>
      <c r="U5" s="84" t="s">
        <v>316</v>
      </c>
      <c r="V5" s="61">
        <v>45806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317</v>
      </c>
      <c r="Z5" s="61">
        <v>46070</v>
      </c>
      <c r="AA5" s="61">
        <v>46071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7280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7280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46101</v>
      </c>
      <c r="AH5" s="75" t="s">
        <v>318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73" t="str">
        <f>IF(OR('Fraud Investigation Report'!R5="", 'Fraud Investigation Report'!R5=0), "", 'Fraud Investigation Report'!R5)</f>
        <v>Sujeet Kumar Panday</v>
      </c>
      <c r="E5" s="73" t="str">
        <f>IF(OR('Fraud Investigation Report'!T5="", 'Fraud Investigation Report'!T5=0), "", 'Fraud Investigation Report'!T5)</f>
        <v>SF0092846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FN25-26-03861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7280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7280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7280</v>
      </c>
      <c r="Q5" s="49" t="s">
        <v>310</v>
      </c>
      <c r="R5" s="95" t="s">
        <v>309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240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183</v>
      </c>
      <c r="B26" s="142"/>
      <c r="C26" s="142"/>
      <c r="D26" s="142"/>
      <c r="E26" s="142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0" t="s">
        <v>212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213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214</v>
      </c>
      <c r="B34" s="38"/>
      <c r="C34" s="39" t="s">
        <v>215</v>
      </c>
      <c r="D34" s="134"/>
      <c r="E34" s="135"/>
    </row>
    <row r="35" spans="1:5" ht="26" x14ac:dyDescent="0.35">
      <c r="A35" s="39" t="s">
        <v>216</v>
      </c>
      <c r="B35" s="38"/>
      <c r="C35" s="39" t="s">
        <v>218</v>
      </c>
      <c r="D35" s="134"/>
      <c r="E35" s="135"/>
    </row>
    <row r="36" spans="1:5" ht="25.5" customHeight="1" x14ac:dyDescent="0.35">
      <c r="A36" s="39" t="s">
        <v>217</v>
      </c>
      <c r="B36" s="38"/>
      <c r="C36" s="39" t="s">
        <v>219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U7" sqref="U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BH3956</v>
      </c>
      <c r="C5" s="60" t="str">
        <f>IF('Loan Outstanding Report'!$H$5="", "", 'Loan Outstanding Report'!$H$5)</f>
        <v>Nautan-2</v>
      </c>
      <c r="D5" s="41" t="s">
        <v>276</v>
      </c>
      <c r="E5" s="66">
        <v>46098</v>
      </c>
      <c r="F5" s="93" t="s">
        <v>312</v>
      </c>
      <c r="G5" s="49" t="s">
        <v>296</v>
      </c>
      <c r="H5" s="49" t="s">
        <v>297</v>
      </c>
      <c r="I5" s="49">
        <v>687093</v>
      </c>
      <c r="J5" s="49" t="s">
        <v>260</v>
      </c>
      <c r="K5" s="49" t="s">
        <v>264</v>
      </c>
      <c r="L5" s="11" t="s">
        <v>277</v>
      </c>
      <c r="M5" s="67">
        <v>44997</v>
      </c>
      <c r="N5" s="49">
        <v>52390</v>
      </c>
      <c r="O5" s="49">
        <v>2800</v>
      </c>
      <c r="P5" s="67" t="s">
        <v>133</v>
      </c>
      <c r="Q5" s="89">
        <v>45752</v>
      </c>
      <c r="R5" s="49">
        <v>2800</v>
      </c>
      <c r="S5" s="49">
        <v>0</v>
      </c>
      <c r="T5" s="49">
        <v>0</v>
      </c>
      <c r="U5" s="68">
        <f t="shared" ref="U5:U69" si="0">IF(AND(ISBLANK(R5),ISBLANK(S5),ISBLANK(T5)),"",R5-(S5+T5))</f>
        <v>2800</v>
      </c>
      <c r="V5" s="42" t="s">
        <v>195</v>
      </c>
      <c r="W5" s="69" t="s">
        <v>275</v>
      </c>
    </row>
    <row r="6" spans="1:23" ht="30" customHeight="1" x14ac:dyDescent="0.3">
      <c r="A6" s="65">
        <v>2</v>
      </c>
      <c r="B6" s="60" t="str">
        <f>IF(J6&lt;&gt;"", $B$5, "")</f>
        <v>BH3956</v>
      </c>
      <c r="C6" s="50" t="str">
        <f>IF(J6&lt;&gt;"", $C$5, "")</f>
        <v>Nautan-2</v>
      </c>
      <c r="D6" s="50" t="str">
        <f>IF(J6&lt;&gt;"", $D$5, "")</f>
        <v>FN25-26-03861</v>
      </c>
      <c r="E6" s="66">
        <v>46098</v>
      </c>
      <c r="F6" s="50" t="str">
        <f>IF(J6&lt;&gt;"", $F$5, "")</f>
        <v>Sujeet Kumar Panday</v>
      </c>
      <c r="G6" s="50" t="str">
        <f>IF(J6&lt;&gt;"", $G$5, "")</f>
        <v>SF0092846</v>
      </c>
      <c r="H6" s="50" t="str">
        <f>IF(J6&lt;&gt;"", $H$5, "")</f>
        <v>CA</v>
      </c>
      <c r="I6" s="49" t="s">
        <v>281</v>
      </c>
      <c r="J6" s="49" t="s">
        <v>283</v>
      </c>
      <c r="K6" s="49" t="s">
        <v>285</v>
      </c>
      <c r="L6" s="11" t="s">
        <v>295</v>
      </c>
      <c r="M6" s="67">
        <v>45244</v>
      </c>
      <c r="N6" s="49">
        <v>42000</v>
      </c>
      <c r="O6" s="49">
        <v>2240</v>
      </c>
      <c r="P6" s="67" t="s">
        <v>133</v>
      </c>
      <c r="Q6" s="67">
        <v>45601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294</v>
      </c>
    </row>
    <row r="7" spans="1:23" ht="30" customHeight="1" x14ac:dyDescent="0.3">
      <c r="A7" s="65">
        <v>3</v>
      </c>
      <c r="B7" s="60" t="str">
        <f t="shared" ref="B7:B70" si="1">IF(J7&lt;&gt;"", $B$5, "")</f>
        <v>BH3956</v>
      </c>
      <c r="C7" s="50" t="str">
        <f t="shared" ref="C7:C70" si="2">IF(J7&lt;&gt;"", $C$5, "")</f>
        <v>Nautan-2</v>
      </c>
      <c r="D7" s="50" t="str">
        <f t="shared" ref="D7:D70" si="3">IF(J7&lt;&gt;"", $D$5, "")</f>
        <v>FN25-26-03861</v>
      </c>
      <c r="E7" s="66">
        <v>46098</v>
      </c>
      <c r="F7" s="50" t="str">
        <f t="shared" ref="F7:F70" si="4">IF(J7&lt;&gt;"", $F$5, "")</f>
        <v>Sujeet Kumar Panday</v>
      </c>
      <c r="G7" s="50" t="str">
        <f t="shared" ref="G7:G70" si="5">IF(J7&lt;&gt;"", $G$5, "")</f>
        <v>SF0092846</v>
      </c>
      <c r="H7" s="50" t="str">
        <f t="shared" ref="H7:H70" si="6">IF(J7&lt;&gt;"", $H$5, "")</f>
        <v>CA</v>
      </c>
      <c r="I7" s="49" t="s">
        <v>299</v>
      </c>
      <c r="J7" s="49" t="s">
        <v>301</v>
      </c>
      <c r="K7" s="49" t="s">
        <v>302</v>
      </c>
      <c r="L7" s="11" t="s">
        <v>308</v>
      </c>
      <c r="M7" s="67">
        <v>45138</v>
      </c>
      <c r="N7" s="49">
        <v>42000</v>
      </c>
      <c r="O7" s="49">
        <v>2240</v>
      </c>
      <c r="P7" s="67" t="s">
        <v>133</v>
      </c>
      <c r="Q7" s="67">
        <v>45598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195</v>
      </c>
      <c r="W7" s="69" t="s">
        <v>294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0.90625" style="116" customWidth="1"/>
    <col min="26" max="26" width="8.81640625" style="116" customWidth="1"/>
    <col min="27" max="27" width="13" style="116" bestFit="1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252</v>
      </c>
      <c r="F5" s="128" t="s">
        <v>252</v>
      </c>
      <c r="G5" s="128" t="s">
        <v>253</v>
      </c>
      <c r="H5" s="128" t="s">
        <v>254</v>
      </c>
      <c r="I5" s="128">
        <v>21301</v>
      </c>
      <c r="J5" s="128" t="s">
        <v>255</v>
      </c>
      <c r="K5" s="128">
        <v>21301</v>
      </c>
      <c r="L5" s="128" t="s">
        <v>256</v>
      </c>
      <c r="M5" s="128" t="s">
        <v>257</v>
      </c>
      <c r="N5" s="128">
        <v>30862</v>
      </c>
      <c r="O5" s="128">
        <v>6870.93</v>
      </c>
      <c r="P5" s="128">
        <v>47689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541</v>
      </c>
      <c r="X5" s="128" t="s">
        <v>263</v>
      </c>
      <c r="Y5" s="128">
        <v>3509331.44</v>
      </c>
      <c r="Z5" s="128" t="s">
        <v>264</v>
      </c>
      <c r="AA5" s="130">
        <v>44997</v>
      </c>
      <c r="AB5" s="129">
        <v>52390</v>
      </c>
      <c r="AC5" s="128" t="s">
        <v>265</v>
      </c>
      <c r="AD5" s="128">
        <v>24</v>
      </c>
      <c r="AE5" s="128" t="s">
        <v>266</v>
      </c>
      <c r="AF5" s="128" t="s">
        <v>267</v>
      </c>
      <c r="AG5" s="128" t="s">
        <v>268</v>
      </c>
      <c r="AH5" s="128" t="s">
        <v>269</v>
      </c>
      <c r="AI5" s="128" t="s">
        <v>270</v>
      </c>
      <c r="AJ5" s="129">
        <v>3622</v>
      </c>
      <c r="AK5" s="129">
        <v>2800</v>
      </c>
      <c r="AL5" s="128" t="s">
        <v>271</v>
      </c>
      <c r="AM5" s="129">
        <v>44323.77</v>
      </c>
      <c r="AN5" s="129">
        <v>15406.32</v>
      </c>
      <c r="AO5" s="129">
        <v>59730.09</v>
      </c>
      <c r="AP5" s="129">
        <v>8066.23</v>
      </c>
      <c r="AQ5" s="129">
        <v>225.68</v>
      </c>
      <c r="AR5" s="129">
        <v>8291.91</v>
      </c>
      <c r="AS5" s="129">
        <v>8066.23</v>
      </c>
      <c r="AT5" s="129">
        <v>225.68</v>
      </c>
      <c r="AU5" s="129">
        <v>8291.91</v>
      </c>
      <c r="AV5" s="128">
        <v>35</v>
      </c>
      <c r="AW5" s="95"/>
      <c r="AX5" s="95"/>
      <c r="AY5" s="127"/>
      <c r="AZ5" s="95"/>
      <c r="BA5" s="95"/>
      <c r="BB5" s="95" t="s">
        <v>273</v>
      </c>
      <c r="BC5" s="95"/>
      <c r="BD5" s="128" t="s">
        <v>272</v>
      </c>
      <c r="BE5" s="129">
        <v>52390</v>
      </c>
      <c r="BF5" s="128" t="s">
        <v>260</v>
      </c>
      <c r="BG5" s="95">
        <v>88099389.620000005</v>
      </c>
      <c r="BH5" s="97" t="s">
        <v>274</v>
      </c>
      <c r="BI5" s="95" t="s">
        <v>105</v>
      </c>
      <c r="BJ5" s="97">
        <v>46098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2800</v>
      </c>
      <c r="BQ5" s="42" t="s">
        <v>195</v>
      </c>
      <c r="BR5" s="96" t="s">
        <v>275</v>
      </c>
    </row>
    <row r="6" spans="1:70" ht="30" customHeight="1" x14ac:dyDescent="0.3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252</v>
      </c>
      <c r="F6" s="128" t="s">
        <v>252</v>
      </c>
      <c r="G6" s="128" t="s">
        <v>253</v>
      </c>
      <c r="H6" s="128" t="s">
        <v>254</v>
      </c>
      <c r="I6" s="128">
        <v>221146</v>
      </c>
      <c r="J6" s="128" t="s">
        <v>278</v>
      </c>
      <c r="K6" s="128">
        <v>221146</v>
      </c>
      <c r="L6" s="128" t="s">
        <v>279</v>
      </c>
      <c r="M6" s="128" t="s">
        <v>280</v>
      </c>
      <c r="N6" s="128">
        <v>404051</v>
      </c>
      <c r="O6" s="128" t="s">
        <v>281</v>
      </c>
      <c r="P6" s="128">
        <v>607927</v>
      </c>
      <c r="Q6" s="128" t="s">
        <v>282</v>
      </c>
      <c r="R6" s="128" t="s">
        <v>259</v>
      </c>
      <c r="S6" s="128" t="s">
        <v>283</v>
      </c>
      <c r="T6" s="128" t="s">
        <v>283</v>
      </c>
      <c r="U6" s="128" t="s">
        <v>261</v>
      </c>
      <c r="V6" s="128" t="s">
        <v>262</v>
      </c>
      <c r="W6" s="128">
        <v>541</v>
      </c>
      <c r="X6" s="128" t="s">
        <v>284</v>
      </c>
      <c r="Y6" s="128">
        <v>3536134.21</v>
      </c>
      <c r="Z6" s="128" t="s">
        <v>285</v>
      </c>
      <c r="AA6" s="130">
        <v>45244</v>
      </c>
      <c r="AB6" s="129">
        <v>42000</v>
      </c>
      <c r="AC6" s="128" t="s">
        <v>286</v>
      </c>
      <c r="AD6" s="128">
        <v>24</v>
      </c>
      <c r="AE6" s="128" t="s">
        <v>287</v>
      </c>
      <c r="AF6" s="128" t="s">
        <v>288</v>
      </c>
      <c r="AG6" s="128" t="s">
        <v>289</v>
      </c>
      <c r="AH6" s="128" t="s">
        <v>290</v>
      </c>
      <c r="AI6" s="128" t="s">
        <v>291</v>
      </c>
      <c r="AJ6" s="129">
        <v>2240</v>
      </c>
      <c r="AK6" s="129">
        <v>2240</v>
      </c>
      <c r="AL6" s="128" t="s">
        <v>292</v>
      </c>
      <c r="AM6" s="129">
        <v>33906.67</v>
      </c>
      <c r="AN6" s="129">
        <v>10893.33</v>
      </c>
      <c r="AO6" s="129">
        <v>44800</v>
      </c>
      <c r="AP6" s="129">
        <v>8093.33</v>
      </c>
      <c r="AQ6" s="129">
        <v>417.67</v>
      </c>
      <c r="AR6" s="129">
        <v>8511</v>
      </c>
      <c r="AS6" s="129">
        <v>8093.33</v>
      </c>
      <c r="AT6" s="129">
        <v>417.67</v>
      </c>
      <c r="AU6" s="129">
        <v>8511</v>
      </c>
      <c r="AV6" s="128">
        <v>28</v>
      </c>
      <c r="AW6" s="95"/>
      <c r="AX6" s="95"/>
      <c r="AY6" s="95"/>
      <c r="AZ6" s="95"/>
      <c r="BA6" s="95"/>
      <c r="BB6" s="95" t="s">
        <v>273</v>
      </c>
      <c r="BC6" s="95"/>
      <c r="BD6" s="128" t="s">
        <v>293</v>
      </c>
      <c r="BE6" s="129">
        <v>42000</v>
      </c>
      <c r="BF6" s="128" t="s">
        <v>283</v>
      </c>
      <c r="BG6" s="95">
        <v>9142270568</v>
      </c>
      <c r="BH6" s="97" t="s">
        <v>274</v>
      </c>
      <c r="BI6" s="95" t="s">
        <v>105</v>
      </c>
      <c r="BJ6" s="97">
        <v>46098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3">
        <v>2240</v>
      </c>
      <c r="BQ6" s="42" t="s">
        <v>195</v>
      </c>
      <c r="BR6" s="96" t="s">
        <v>294</v>
      </c>
    </row>
    <row r="7" spans="1:70" ht="30" customHeight="1" x14ac:dyDescent="0.35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252</v>
      </c>
      <c r="F7" s="128" t="s">
        <v>252</v>
      </c>
      <c r="G7" s="128" t="s">
        <v>253</v>
      </c>
      <c r="H7" s="128" t="s">
        <v>254</v>
      </c>
      <c r="I7" s="128">
        <v>221145</v>
      </c>
      <c r="J7" s="128" t="s">
        <v>298</v>
      </c>
      <c r="K7" s="128">
        <v>221145</v>
      </c>
      <c r="L7" s="128" t="s">
        <v>279</v>
      </c>
      <c r="M7" s="128" t="s">
        <v>280</v>
      </c>
      <c r="N7" s="128">
        <v>419532</v>
      </c>
      <c r="O7" s="128" t="s">
        <v>299</v>
      </c>
      <c r="P7" s="128">
        <v>646841</v>
      </c>
      <c r="Q7" s="128" t="s">
        <v>300</v>
      </c>
      <c r="R7" s="128" t="s">
        <v>259</v>
      </c>
      <c r="S7" s="128" t="s">
        <v>301</v>
      </c>
      <c r="T7" s="128" t="s">
        <v>301</v>
      </c>
      <c r="U7" s="128" t="s">
        <v>261</v>
      </c>
      <c r="V7" s="128" t="s">
        <v>262</v>
      </c>
      <c r="W7" s="128">
        <v>541</v>
      </c>
      <c r="X7" s="128" t="s">
        <v>284</v>
      </c>
      <c r="Y7" s="128">
        <v>3523474.58</v>
      </c>
      <c r="Z7" s="128" t="s">
        <v>302</v>
      </c>
      <c r="AA7" s="130">
        <v>45138</v>
      </c>
      <c r="AB7" s="129">
        <v>42000</v>
      </c>
      <c r="AC7" s="128" t="s">
        <v>303</v>
      </c>
      <c r="AD7" s="128">
        <v>24</v>
      </c>
      <c r="AE7" s="128" t="s">
        <v>287</v>
      </c>
      <c r="AF7" s="128" t="s">
        <v>304</v>
      </c>
      <c r="AG7" s="128" t="s">
        <v>305</v>
      </c>
      <c r="AH7" s="128" t="s">
        <v>290</v>
      </c>
      <c r="AI7" s="128" t="s">
        <v>306</v>
      </c>
      <c r="AJ7" s="129">
        <v>2240</v>
      </c>
      <c r="AK7" s="129">
        <v>2240</v>
      </c>
      <c r="AL7" s="128" t="s">
        <v>307</v>
      </c>
      <c r="AM7" s="129">
        <v>37571.17</v>
      </c>
      <c r="AN7" s="129">
        <v>11890.83</v>
      </c>
      <c r="AO7" s="129">
        <v>49462</v>
      </c>
      <c r="AP7" s="129">
        <v>4428.83</v>
      </c>
      <c r="AQ7" s="129">
        <v>51.17</v>
      </c>
      <c r="AR7" s="129">
        <v>4480</v>
      </c>
      <c r="AS7" s="129">
        <v>4428.83</v>
      </c>
      <c r="AT7" s="129">
        <v>51.17</v>
      </c>
      <c r="AU7" s="129">
        <v>4480</v>
      </c>
      <c r="AV7" s="128">
        <v>31</v>
      </c>
      <c r="AW7" s="128"/>
      <c r="AX7" s="95"/>
      <c r="AY7" s="95"/>
      <c r="AZ7" s="95"/>
      <c r="BA7" s="95"/>
      <c r="BB7" s="95" t="s">
        <v>273</v>
      </c>
      <c r="BC7" s="95"/>
      <c r="BD7" s="95"/>
      <c r="BE7" s="129">
        <v>0</v>
      </c>
      <c r="BF7" s="128" t="s">
        <v>301</v>
      </c>
      <c r="BG7" s="95">
        <v>85217617.189999998</v>
      </c>
      <c r="BH7" s="97" t="s">
        <v>274</v>
      </c>
      <c r="BI7" s="95" t="s">
        <v>105</v>
      </c>
      <c r="BJ7" s="97">
        <v>46098</v>
      </c>
      <c r="BK7" s="95"/>
      <c r="BL7" s="95" t="s">
        <v>109</v>
      </c>
      <c r="BM7" s="98" t="s">
        <v>114</v>
      </c>
      <c r="BN7" s="99" t="s">
        <v>193</v>
      </c>
      <c r="BO7" s="95" t="s">
        <v>237</v>
      </c>
      <c r="BP7" s="123">
        <v>2240</v>
      </c>
      <c r="BQ7" s="42" t="s">
        <v>195</v>
      </c>
      <c r="BR7" s="96" t="s">
        <v>294</v>
      </c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95" t="s">
        <v>273</v>
      </c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2026-03-20T05:01:52Z</dcterms:modified>
</cp:coreProperties>
</file>