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874\"/>
    </mc:Choice>
  </mc:AlternateContent>
  <xr:revisionPtr revIDLastSave="0" documentId="13_ncr:1_{32A8A820-6618-45AE-A926-D13DC4FB34A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<sst xmlns="http://schemas.openxmlformats.org/spreadsheetml/2006/main" count="744" uniqueCount="405">
  <si>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</si>
  <si>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</si>
  <si>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</si>
  <si>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</si>
  <si>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</si>
  <si>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</si>
  <si>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</si>
  <si>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</si>
  <si>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</si>
  <si>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</si>
  <si>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</si>
  <si>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</si>
  <si>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</si>
  <si>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</si>
  <si>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</si>
  <si>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</si>
  <si>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</si>
  <si>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</si>
  <si>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</si>
  <si>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</si>
  <si>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</si>
  <si>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</si>
  <si>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</si>
  <si>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</si>
  <si>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</si>
  <si>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</si>
  <si>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</si>
  <si>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</si>
  <si>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</si>
  <si>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</si>
  <si>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</si>
  <si>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</si>
  <si>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</si>
  <si>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</si>
  <si>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</si>
  <si>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</si>
  <si>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</si>
  <si>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</si>
  <si>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</si>
  <si>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</si>
  <si>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</si>
  <si>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</si>
  <si>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</si>
  <si>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</si>
  <si>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</si>
  <si>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</si>
  <si>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</si>
  <si>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</si>
  <si>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</si>
  <si>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</si>
  <si>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</si>
  <si>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</si>
  <si>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</si>
  <si>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</si>
  <si>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</si>
  <si>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</si>
  <si>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</si>
  <si>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</si>
  <si>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</si>
  <si>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</si>
  <si>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</si>
  <si>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</si>
  <si>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</si>
  <si>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</si>
  <si>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</si>
  <si>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</si>
  <si>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</si>
  <si>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</si>
  <si>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</si>
  <si>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</si>
  <si>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</si>
  <si>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</si>
  <si>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</si>
  <si>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</si>
  <si>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</si>
  <si>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</si>
  <si>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</si>
  <si>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</si>
  <si>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</si>
  <si>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</si>
  <si>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</si>
  <si>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</si>
  <si>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</si>
  <si>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</si>
  <si>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</si>
  <si>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</si>
  <si>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</si>
  <si>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</si>
  <si>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</si>
  <si>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</si>
  <si>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</si>
  <si>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</si>
  <si>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</si>
  <si>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</si>
  <si>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</si>
  <si>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</si>
  <si>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</si>
  <si>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</si>
  <si>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</si>
  <si>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</si>
  <si>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</si>
  <si>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</si>
  <si>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</si>
  <si>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</si>
  <si>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</si>
  <si>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</si>
  <si>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</si>
  <si>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</si>
  <si>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</si>
  <si>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</si>
  <si>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</si>
  <si>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</si>
  <si>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</si>
  <si>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</si>
  <si>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</si>
  <si>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</si>
  <si>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</si>
  <si>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</si>
  <si>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</si>
  <si>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</si>
  <si>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</si>
  <si>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</si>
  <si>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</si>
  <si>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</si>
  <si>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</si>
  <si>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</si>
  <si>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</si>
  <si>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</si>
  <si>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</si>
  <si>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</si>
  <si>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</si>
  <si>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</si>
  <si>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</si>
  <si>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</si>
  <si>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</si>
  <si>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</si>
  <si>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</si>
  <si>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</si>
  <si>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</si>
  <si>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</si>
  <si>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</si>
  <si>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</si>
  <si>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</si>
  <si>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</si>
  <si>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</si>
  <si>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</si>
  <si>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</si>
  <si>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</si>
  <si>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</si>
  <si>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</si>
  <si>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</si>
  <si>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</si>
  <si>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</si>
  <si>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</si>
  <si>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</si>
  <si>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</si>
  <si>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</si>
  <si>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</si>
  <si>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</si>
  <si>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</si>
  <si>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</si>
  <si>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</si>
  <si>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</si>
  <si>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</si>
  <si>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</si>
  <si>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</si>
  <si>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</si>
  <si>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</si>
  <si>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</si>
  <si>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</si>
  <si>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</si>
  <si>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</si>
  <si>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</si>
  <si>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</si>
  <si>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</si>
  <si>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</si>
  <si>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</si>
  <si>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</si>
  <si>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</si>
  <si>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</si>
  <si>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</si>
  <si>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</si>
  <si>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</si>
  <si>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</si>
  <si>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</si>
  <si>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</si>
  <si>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</si>
  <si>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</si>
  <si>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</si>
  <si>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</si>
  <si>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</si>
  <si>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</si>
  <si>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</si>
  <si>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</si>
  <si>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</si>
  <si>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</si>
  <si>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</si>
  <si>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</si>
  <si>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</si>
  <si>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</si>
  <si>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</si>
  <si>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</si>
  <si>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</si>
  <si>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</si>
  <si>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</si>
  <si>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</si>
  <si>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</si>
  <si>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</si>
  <si>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</si>
  <si>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</si>
  <si>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</si>
  <si>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</si>
  <si>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</si>
  <si>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</si>
  <si>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</si>
  <si>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</si>
  <si>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</si>
  <si>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</si>
  <si>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</si>
  <si>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</si>
  <si>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</si>
  <si>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</si>
  <si>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</si>
  <si>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</si>
  <si>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</si>
  <si>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</si>
  <si>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</si>
  <si>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</si>
  <si>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</si>
  <si>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</si>
  <si>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</si>
  <si>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</si>
  <si>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</si>
  <si>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</si>
  <si>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</si>
  <si>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</si>
  <si>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</si>
  <si>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</si>
  <si>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</si>
  <si>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</si>
  <si>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</si>
  <si>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</si>
  <si>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</si>
  <si>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</si>
  <si>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</si>
  <si>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04-Apr-2026</t>
  </si>
  <si>
    <t>Report generation date &amp; time: Saturday, April 4, 2026 11:13 AM</t>
  </si>
  <si>
    <t>East</t>
  </si>
  <si>
    <t>Bihar</t>
  </si>
  <si>
    <t>Siwan</t>
  </si>
  <si>
    <t>Mirganj</t>
  </si>
  <si>
    <t>BH3383</t>
  </si>
  <si>
    <t>Mahammadpur</t>
  </si>
  <si>
    <t>Jalwa Toli</t>
  </si>
  <si>
    <t>SF0099710</t>
  </si>
  <si>
    <t>Rajkishor Kumar Mahto</t>
  </si>
  <si>
    <t>524060</t>
  </si>
  <si>
    <t>524060 Hasanpur Masjid1</t>
  </si>
  <si>
    <t>Chetana</t>
  </si>
  <si>
    <t>SSF4781103</t>
  </si>
  <si>
    <t>OBC</t>
  </si>
  <si>
    <t>HINDU</t>
  </si>
  <si>
    <t>Agriculture &amp; Farming</t>
  </si>
  <si>
    <t>PRAMILA DEVI</t>
  </si>
  <si>
    <t>30-Oct-2023</t>
  </si>
  <si>
    <t>08</t>
  </si>
  <si>
    <t>1</t>
  </si>
  <si>
    <t>2.43 Yrs</t>
  </si>
  <si>
    <t>30 Oct 2023</t>
  </si>
  <si>
    <t>&gt; 2 to 4 Years</t>
  </si>
  <si>
    <t>08-Dec-2023</t>
  </si>
  <si>
    <t>03-Apr-2026</t>
  </si>
  <si>
    <t>Open</t>
  </si>
  <si>
    <t>6203878200</t>
  </si>
  <si>
    <t>Navneet/SF0100551</t>
  </si>
  <si>
    <t>Pararia Malikan</t>
  </si>
  <si>
    <t>684083</t>
  </si>
  <si>
    <t>jay ma</t>
  </si>
  <si>
    <t>Unnati</t>
  </si>
  <si>
    <t>SID951375707120</t>
  </si>
  <si>
    <t>MAYA DEVI</t>
  </si>
  <si>
    <t>17-Oct-2023</t>
  </si>
  <si>
    <t>04</t>
  </si>
  <si>
    <t>0</t>
  </si>
  <si>
    <t>6.13 Yrs</t>
  </si>
  <si>
    <t>05 Feb 2021</t>
  </si>
  <si>
    <t>&gt; 6 to 10 Years</t>
  </si>
  <si>
    <t>04-Dec-2023</t>
  </si>
  <si>
    <t>06-Jun-2025</t>
  </si>
  <si>
    <t>9122663102</t>
  </si>
  <si>
    <t>khajuriya</t>
  </si>
  <si>
    <t>523286</t>
  </si>
  <si>
    <t>1022112</t>
  </si>
  <si>
    <t>SID951376156412</t>
  </si>
  <si>
    <t>SHILA DEVI</t>
  </si>
  <si>
    <t>27-Apr-2023</t>
  </si>
  <si>
    <t>03</t>
  </si>
  <si>
    <t>2</t>
  </si>
  <si>
    <t>4.53 Yrs</t>
  </si>
  <si>
    <t>22 Sep 2021</t>
  </si>
  <si>
    <t>&gt; 4 to 6 Years</t>
  </si>
  <si>
    <t>03-Jun-2023</t>
  </si>
  <si>
    <t>02-Jun-2025</t>
  </si>
  <si>
    <t>9729606005</t>
  </si>
  <si>
    <t>Jalwa Toli zeba 4 524060 G5</t>
  </si>
  <si>
    <t>SSF5592569</t>
  </si>
  <si>
    <t>BABITA DEVI</t>
  </si>
  <si>
    <t>19-Feb-2024</t>
  </si>
  <si>
    <t>2.12 Yrs</t>
  </si>
  <si>
    <t>19 Feb 2024</t>
  </si>
  <si>
    <t>08-Apr-2024</t>
  </si>
  <si>
    <t>14-Aug-2025</t>
  </si>
  <si>
    <t>9801379420</t>
  </si>
  <si>
    <t>Bala</t>
  </si>
  <si>
    <t>734307 C3</t>
  </si>
  <si>
    <t>734307 C3 Jalalpur1</t>
  </si>
  <si>
    <t>SSF5709919</t>
  </si>
  <si>
    <t>MUSLIM</t>
  </si>
  <si>
    <t>AFRINA KHATOON</t>
  </si>
  <si>
    <t>02-Mar-2024</t>
  </si>
  <si>
    <t>02</t>
  </si>
  <si>
    <t>2.09 Yrs</t>
  </si>
  <si>
    <t>02 Mar 2024</t>
  </si>
  <si>
    <t>02-Apr-2024</t>
  </si>
  <si>
    <t>18-Nov-2025</t>
  </si>
  <si>
    <t>30-Sep-2025</t>
  </si>
  <si>
    <t>6206921849</t>
  </si>
  <si>
    <t>Kundwa</t>
  </si>
  <si>
    <t>549165</t>
  </si>
  <si>
    <t>bag</t>
  </si>
  <si>
    <t>SID951374525262</t>
  </si>
  <si>
    <t>EBC</t>
  </si>
  <si>
    <t>RINA DEVI</t>
  </si>
  <si>
    <t>03-Mar-2024</t>
  </si>
  <si>
    <t>4</t>
  </si>
  <si>
    <t>7.10 Yrs</t>
  </si>
  <si>
    <t>04 Jan 2020</t>
  </si>
  <si>
    <t>03-Apr-2024</t>
  </si>
  <si>
    <t>13-Mar-2026</t>
  </si>
  <si>
    <t>7762918061</t>
  </si>
  <si>
    <t>SSF5778218</t>
  </si>
  <si>
    <t>ANJUM ARA</t>
  </si>
  <si>
    <t>14-Mar-2024</t>
  </si>
  <si>
    <t>2.06 Yrs</t>
  </si>
  <si>
    <t>14 Mar 2024</t>
  </si>
  <si>
    <t>01-Apr-2026</t>
  </si>
  <si>
    <t>9771021568</t>
  </si>
  <si>
    <t>Dumariya</t>
  </si>
  <si>
    <t>741804</t>
  </si>
  <si>
    <t>Dumariya ritik 741804 G3</t>
  </si>
  <si>
    <t>SSF5822143</t>
  </si>
  <si>
    <t>KUNTI DEVI</t>
  </si>
  <si>
    <t>15-Mar-2024</t>
  </si>
  <si>
    <t>10</t>
  </si>
  <si>
    <t>2.05 Yrs</t>
  </si>
  <si>
    <t>15 Mar 2024</t>
  </si>
  <si>
    <t>10-Apr-2024</t>
  </si>
  <si>
    <t>23-Jan-2025</t>
  </si>
  <si>
    <t>30-Jun-2025</t>
  </si>
  <si>
    <t>9162692687</t>
  </si>
  <si>
    <t>Mohammadpur</t>
  </si>
  <si>
    <t>599119</t>
  </si>
  <si>
    <t>kajal 3 599119 G3</t>
  </si>
  <si>
    <t>SSF4846103</t>
  </si>
  <si>
    <t>RUMAN DEVI</t>
  </si>
  <si>
    <t>19-Nov-2024</t>
  </si>
  <si>
    <t>06</t>
  </si>
  <si>
    <t>2.40 Yrs</t>
  </si>
  <si>
    <t>11 Nov 2023</t>
  </si>
  <si>
    <t>06-Jan-2025</t>
  </si>
  <si>
    <t>16-Dec-2025</t>
  </si>
  <si>
    <t>9241646545</t>
  </si>
  <si>
    <t>Loan Closed</t>
  </si>
  <si>
    <t xml:space="preserve">Lo Vicky kr Collect Collection Amount Date Mar &amp; Apr &amp; May -2025, Collection Amount- 2020 but Not enterd in Fimo </t>
  </si>
  <si>
    <t>Signature not Match</t>
  </si>
  <si>
    <t>CLV Already Completed</t>
  </si>
  <si>
    <t xml:space="preserve">Lo Vicky kumar Collected Money 18536 date 08:06:2025 buit not enterd in Fimo as Same Date 3 Month Jun, Jul, Aug, Paid. </t>
  </si>
  <si>
    <t>Lo Vicky kr Collect Date jun,jul,aug-2025. 2240 , But not enter in Fimo</t>
  </si>
  <si>
    <t>Signature Not Match</t>
  </si>
  <si>
    <t>FN25-26-03874</t>
  </si>
  <si>
    <t>Vicky Kumar</t>
  </si>
  <si>
    <t>SF0086752</t>
  </si>
  <si>
    <t>LO</t>
  </si>
  <si>
    <t xml:space="preserve"> Lo Vicky Kr Collect 2240  jun,jul,aug-2025,  But not Enterd in Fimo. Sept &amp; Dec Collect Money Lo Rajkishor but not enterd in fimo</t>
  </si>
  <si>
    <t>Mukesh kumar Tripathi/sf0064143</t>
  </si>
  <si>
    <t>Ranjit kumar/sf0090200</t>
  </si>
  <si>
    <t>Rakesh Kumar singh/sf0007606</t>
  </si>
  <si>
    <t>Alok Kumar Raju/sf0091403</t>
  </si>
  <si>
    <t>Terminated</t>
  </si>
  <si>
    <t>Dual Staff</t>
  </si>
  <si>
    <t>Available &amp; Updated</t>
  </si>
  <si>
    <t>G2</t>
  </si>
  <si>
    <t>Salaudin Ansari</t>
  </si>
  <si>
    <t>BQM</t>
  </si>
  <si>
    <t>BM</t>
  </si>
  <si>
    <t>G1</t>
  </si>
  <si>
    <t>SF0057145</t>
  </si>
  <si>
    <t>Raju Kumar</t>
  </si>
  <si>
    <t>SF0057052</t>
  </si>
  <si>
    <t xml:space="preserve"> Signature Not Match</t>
  </si>
  <si>
    <t>No Action Taken</t>
  </si>
  <si>
    <t>CSS</t>
  </si>
  <si>
    <t>Completed-Report Submitted</t>
  </si>
  <si>
    <t>Lo Vicky kr Collect Collection Amount 38036 but Not enterd in Fimo</t>
  </si>
  <si>
    <t>Collected Not entered in FIMO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</si>
</sst>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242424"/>
      <name val="Segoe UI"/>
      <family val="2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35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BH3383</v>
      </c>
      <c r="D5" s="63" t="str">
        <f>IF('Physical Cash at Safe'!D28="Yes", 'Physical Cash at Safe'!A4, 'Borrower Wise Details'!C5)</f>
        <v>Mahammadpur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Siwan</v>
      </c>
      <c r="G5" s="61">
        <v>46066</v>
      </c>
      <c r="H5" s="107" t="s">
        <v>401</v>
      </c>
      <c r="I5" s="61">
        <v>46086</v>
      </c>
      <c r="J5" s="74" t="str">
        <f>IF('Physical Cash at Safe'!D28="Yes",'Physical Cash at Safe'!E28,IF('Borrower Wise Details'!D5&lt;&gt;"",'Borrower Wise Details'!D5,""))</f>
        <v>FN25-26-03874</v>
      </c>
      <c r="K5" s="81">
        <v>1</v>
      </c>
      <c r="L5" s="82">
        <v>16800</v>
      </c>
      <c r="M5" s="82"/>
      <c r="N5" s="82" t="s">
        <v>384</v>
      </c>
      <c r="O5" s="82" t="s">
        <v>385</v>
      </c>
      <c r="P5" s="82" t="s">
        <v>386</v>
      </c>
      <c r="Q5" s="82" t="s">
        <v>387</v>
      </c>
      <c r="R5" s="75" t="str">
        <f>IF('Physical Cash at Safe'!$D$28="Yes", 'Physical Cash at Safe'!$A$28, IF('Borrower Wise Details'!F5&lt;&gt;"", 'Borrower Wise Details'!F5, ""))</f>
        <v>Vicky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SF0086752</v>
      </c>
      <c r="U5" s="77" t="s">
        <v>388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402</v>
      </c>
      <c r="Z5" s="61">
        <v>46118</v>
      </c>
      <c r="AA5" s="61">
        <v>46121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38036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126">
        <f>IF(AND(AC5="", AD5=""), "", IF(AD5="", AC5, AC5 - IF(ISNUMBER(AD5), AD5, 0)))</f>
        <v>31316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46123</v>
      </c>
      <c r="AH5" s="70" t="s">
        <v>403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BH3383</v>
      </c>
      <c r="C5" s="50" t="str">
        <f>IF('Fraud Investigation Report'!D5="", "", 'Fraud Investigation Report'!D5)</f>
        <v>Mahammadpur</v>
      </c>
      <c r="D5" s="68" t="str">
        <f>IF(OR('Fraud Investigation Report'!R5="", 'Fraud Investigation Report'!R5=0), "", 'Fraud Investigation Report'!R5)</f>
        <v>Vicky Kumar</v>
      </c>
      <c r="E5" s="68" t="str">
        <f>IF(OR('Fraud Investigation Report'!T5="", 'Fraud Investigation Report'!T5=0), "", 'Fraud Investigation Report'!T5)</f>
        <v>SF0086752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FN25-26-03874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19500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18536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38036</v>
      </c>
      <c r="O5" s="69">
        <f>IF('Fraud Investigation Report'!AD5="", "", 'Fraud Investigation Report'!AD5)</f>
        <v>6720</v>
      </c>
      <c r="P5" s="126">
        <f>IF(AND(N5="", O5=""), "", IF(O5="", N5, N5 - IF(ISNUMBER(O5), O5, 0)))</f>
        <v>31316</v>
      </c>
      <c r="Q5" s="49"/>
      <c r="R5" s="84" t="s">
        <v>400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46119</v>
      </c>
      <c r="C6" s="18">
        <v>46118</v>
      </c>
      <c r="D6" s="18">
        <v>46119</v>
      </c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336</v>
      </c>
      <c r="C11" s="23">
        <f>B11*A11</f>
        <v>168000</v>
      </c>
      <c r="D11" s="25">
        <v>336</v>
      </c>
      <c r="E11" s="23">
        <f t="shared" ref="E11:E17" si="0">D11*A11</f>
        <v>168000</v>
      </c>
    </row>
    <row r="12" spans="1:5" ht="14.4" x14ac:dyDescent="0.3">
      <c r="A12" s="24">
        <v>200</v>
      </c>
      <c r="B12" s="25">
        <v>35</v>
      </c>
      <c r="C12" s="23">
        <f>B12*A12</f>
        <v>7000</v>
      </c>
      <c r="D12" s="25">
        <v>35</v>
      </c>
      <c r="E12" s="23">
        <f t="shared" si="0"/>
        <v>7000</v>
      </c>
    </row>
    <row r="13" spans="1:5" ht="14.4" x14ac:dyDescent="0.3">
      <c r="A13" s="24">
        <v>100</v>
      </c>
      <c r="B13" s="25">
        <v>130</v>
      </c>
      <c r="C13" s="23">
        <f t="shared" ref="C13:C17" si="1">B13*A13</f>
        <v>13000</v>
      </c>
      <c r="D13" s="25">
        <v>130</v>
      </c>
      <c r="E13" s="23">
        <f t="shared" si="0"/>
        <v>13000</v>
      </c>
    </row>
    <row r="14" spans="1:5" ht="14.4" x14ac:dyDescent="0.3">
      <c r="A14" s="24">
        <v>50</v>
      </c>
      <c r="B14" s="25">
        <v>12</v>
      </c>
      <c r="C14" s="23">
        <f t="shared" si="1"/>
        <v>600</v>
      </c>
      <c r="D14" s="25">
        <v>12</v>
      </c>
      <c r="E14" s="23">
        <f t="shared" si="0"/>
        <v>600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17</v>
      </c>
      <c r="C16" s="23">
        <f t="shared" si="1"/>
        <v>170</v>
      </c>
      <c r="D16" s="25">
        <v>17</v>
      </c>
      <c r="E16" s="23">
        <f t="shared" si="0"/>
        <v>170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188770</v>
      </c>
      <c r="D19" s="30" t="s">
        <v>76</v>
      </c>
      <c r="E19" s="31">
        <f>SUM(E10:E18)</f>
        <v>188770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.049999999999997" customHeight="1" x14ac:dyDescent="0.3">
      <c r="A30" s="127"/>
      <c r="B30" s="127"/>
      <c r="C30" s="128"/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 t="s">
        <v>389</v>
      </c>
      <c r="C32" s="37" t="s">
        <v>82</v>
      </c>
      <c r="D32" s="138" t="s">
        <v>390</v>
      </c>
      <c r="E32" s="139"/>
    </row>
    <row r="33" spans="1:5" ht="18" customHeight="1" x14ac:dyDescent="0.3">
      <c r="A33" s="37" t="s">
        <v>83</v>
      </c>
      <c r="B33" s="106" t="s">
        <v>395</v>
      </c>
      <c r="C33" s="39" t="s">
        <v>84</v>
      </c>
      <c r="D33" s="132" t="s">
        <v>391</v>
      </c>
      <c r="E33" s="133"/>
    </row>
    <row r="34" spans="1:5" ht="27.6" x14ac:dyDescent="0.3">
      <c r="A34" s="39" t="s">
        <v>218</v>
      </c>
      <c r="B34" s="38" t="s">
        <v>392</v>
      </c>
      <c r="C34" s="39" t="s">
        <v>219</v>
      </c>
      <c r="D34" s="134" t="s">
        <v>397</v>
      </c>
      <c r="E34" s="135"/>
    </row>
    <row r="35" spans="1:5" ht="27.6" x14ac:dyDescent="0.3">
      <c r="A35" s="39" t="s">
        <v>220</v>
      </c>
      <c r="B35" s="38" t="s">
        <v>396</v>
      </c>
      <c r="C35" s="39" t="s">
        <v>222</v>
      </c>
      <c r="D35" s="134" t="s">
        <v>398</v>
      </c>
      <c r="E35" s="135"/>
    </row>
    <row r="36" spans="1:5" ht="25.5" customHeight="1" x14ac:dyDescent="0.3">
      <c r="A36" s="39" t="s">
        <v>221</v>
      </c>
      <c r="B36" s="38" t="s">
        <v>394</v>
      </c>
      <c r="C36" s="39" t="s">
        <v>223</v>
      </c>
      <c r="D36" s="136" t="s">
        <v>393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W15" sqref="W1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BH3383</v>
      </c>
      <c r="C5" s="119" t="str">
        <f>IF('Loan Outstanding Report'!$H$5="", "", 'Loan Outstanding Report'!$H$5)</f>
        <v>Mahammadpur</v>
      </c>
      <c r="D5" s="129" t="s">
        <v>379</v>
      </c>
      <c r="E5" s="65">
        <v>46118</v>
      </c>
      <c r="F5" s="38" t="s">
        <v>380</v>
      </c>
      <c r="G5" s="130" t="s">
        <v>381</v>
      </c>
      <c r="H5" s="49" t="s">
        <v>382</v>
      </c>
      <c r="I5" s="120" t="s">
        <v>276</v>
      </c>
      <c r="J5" s="120" t="s">
        <v>279</v>
      </c>
      <c r="K5" s="120" t="s">
        <v>280</v>
      </c>
      <c r="L5" s="11">
        <v>353361692</v>
      </c>
      <c r="M5" s="65" t="s">
        <v>281</v>
      </c>
      <c r="N5" s="124">
        <v>30000</v>
      </c>
      <c r="O5" s="124">
        <v>2020</v>
      </c>
      <c r="P5" s="121" t="s">
        <v>139</v>
      </c>
      <c r="Q5" s="80">
        <v>45720</v>
      </c>
      <c r="R5" s="124">
        <v>2020</v>
      </c>
      <c r="S5" s="124">
        <v>0</v>
      </c>
      <c r="T5" s="124"/>
      <c r="U5" s="125">
        <f t="shared" ref="U5" si="0">IF(AND(ISBLANK(R5),ISBLANK(S5),ISBLANK(T5)),"",R5-(S5+T5))</f>
        <v>2020</v>
      </c>
      <c r="V5" s="117" t="s">
        <v>202</v>
      </c>
      <c r="W5" s="122" t="s">
        <v>404</v>
      </c>
    </row>
    <row r="6" spans="1:23" ht="25.05" customHeight="1" x14ac:dyDescent="0.3">
      <c r="A6" s="64">
        <v>2</v>
      </c>
      <c r="B6" s="60" t="str">
        <f>IF(J6&lt;&gt;"", $B$5, "")</f>
        <v>BH3383</v>
      </c>
      <c r="C6" s="119" t="str">
        <f>IF(J6&lt;&gt;"", $C$5, "")</f>
        <v>Mahammadpur</v>
      </c>
      <c r="D6" s="41" t="s">
        <v>379</v>
      </c>
      <c r="E6" s="65">
        <v>46118</v>
      </c>
      <c r="F6" s="38" t="s">
        <v>380</v>
      </c>
      <c r="G6" s="49" t="s">
        <v>381</v>
      </c>
      <c r="H6" s="49" t="s">
        <v>382</v>
      </c>
      <c r="I6" s="120" t="s">
        <v>276</v>
      </c>
      <c r="J6" s="120" t="s">
        <v>279</v>
      </c>
      <c r="K6" s="120" t="s">
        <v>280</v>
      </c>
      <c r="L6" s="11">
        <v>353361692</v>
      </c>
      <c r="M6" s="65" t="s">
        <v>281</v>
      </c>
      <c r="N6" s="124">
        <v>30000</v>
      </c>
      <c r="O6" s="124">
        <v>2020</v>
      </c>
      <c r="P6" s="121" t="s">
        <v>139</v>
      </c>
      <c r="Q6" s="80">
        <v>45751</v>
      </c>
      <c r="R6" s="124">
        <v>2020</v>
      </c>
      <c r="S6" s="124">
        <v>0</v>
      </c>
      <c r="T6" s="124"/>
      <c r="U6" s="125">
        <f t="shared" ref="U6:U69" si="1">IF(AND(ISBLANK(R6),ISBLANK(S6),ISBLANK(T6)),"",R6-(S6+T6))</f>
        <v>2020</v>
      </c>
      <c r="V6" s="117" t="s">
        <v>202</v>
      </c>
      <c r="W6" s="122" t="s">
        <v>404</v>
      </c>
    </row>
    <row r="7" spans="1:23" ht="25.05" customHeight="1" x14ac:dyDescent="0.3">
      <c r="A7" s="64">
        <v>3</v>
      </c>
      <c r="B7" s="60" t="str">
        <f t="shared" ref="B7:B70" si="2">IF(J7&lt;&gt;"", $B$5, "")</f>
        <v>BH3383</v>
      </c>
      <c r="C7" s="119" t="str">
        <f t="shared" ref="C7:C70" si="3">IF(J7&lt;&gt;"", $C$5, "")</f>
        <v>Mahammadpur</v>
      </c>
      <c r="D7" s="41" t="s">
        <v>379</v>
      </c>
      <c r="E7" s="65">
        <v>46118</v>
      </c>
      <c r="F7" s="38" t="s">
        <v>380</v>
      </c>
      <c r="G7" s="49" t="s">
        <v>381</v>
      </c>
      <c r="H7" s="49" t="s">
        <v>382</v>
      </c>
      <c r="I7" s="120" t="s">
        <v>276</v>
      </c>
      <c r="J7" s="120" t="s">
        <v>279</v>
      </c>
      <c r="K7" s="120" t="s">
        <v>280</v>
      </c>
      <c r="L7" s="11">
        <v>353361692</v>
      </c>
      <c r="M7" s="65" t="s">
        <v>281</v>
      </c>
      <c r="N7" s="124">
        <v>30000</v>
      </c>
      <c r="O7" s="124">
        <v>2020</v>
      </c>
      <c r="P7" s="121" t="s">
        <v>139</v>
      </c>
      <c r="Q7" s="80">
        <v>45781</v>
      </c>
      <c r="R7" s="124">
        <v>2020</v>
      </c>
      <c r="S7" s="124">
        <v>0</v>
      </c>
      <c r="T7" s="124"/>
      <c r="U7" s="125">
        <f t="shared" si="1"/>
        <v>2020</v>
      </c>
      <c r="V7" s="117" t="s">
        <v>202</v>
      </c>
      <c r="W7" s="122" t="s">
        <v>404</v>
      </c>
    </row>
    <row r="8" spans="1:23" ht="25.05" customHeight="1" x14ac:dyDescent="0.3">
      <c r="A8" s="64">
        <v>4</v>
      </c>
      <c r="B8" s="60" t="str">
        <f t="shared" si="2"/>
        <v>BH3383</v>
      </c>
      <c r="C8" s="119" t="str">
        <f t="shared" si="3"/>
        <v>Mahammadpur</v>
      </c>
      <c r="D8" s="41" t="s">
        <v>379</v>
      </c>
      <c r="E8" s="65">
        <v>46118</v>
      </c>
      <c r="F8" s="38" t="s">
        <v>380</v>
      </c>
      <c r="G8" s="49" t="s">
        <v>381</v>
      </c>
      <c r="H8" s="49" t="s">
        <v>382</v>
      </c>
      <c r="I8" s="120" t="s">
        <v>256</v>
      </c>
      <c r="J8" s="120" t="s">
        <v>305</v>
      </c>
      <c r="K8" s="120" t="s">
        <v>306</v>
      </c>
      <c r="L8" s="11">
        <v>355344983</v>
      </c>
      <c r="M8" s="65" t="s">
        <v>307</v>
      </c>
      <c r="N8" s="124">
        <v>42000</v>
      </c>
      <c r="O8" s="124">
        <v>2240</v>
      </c>
      <c r="P8" s="121" t="s">
        <v>140</v>
      </c>
      <c r="Q8" s="80">
        <v>45816</v>
      </c>
      <c r="R8" s="124">
        <v>18536</v>
      </c>
      <c r="S8" s="124">
        <v>6720</v>
      </c>
      <c r="T8" s="124"/>
      <c r="U8" s="125">
        <f t="shared" si="1"/>
        <v>11816</v>
      </c>
      <c r="V8" s="117" t="s">
        <v>202</v>
      </c>
      <c r="W8" s="122" t="s">
        <v>404</v>
      </c>
    </row>
    <row r="9" spans="1:23" ht="25.05" customHeight="1" x14ac:dyDescent="0.3">
      <c r="A9" s="64">
        <v>5</v>
      </c>
      <c r="B9" s="60" t="str">
        <f t="shared" si="2"/>
        <v>BH3383</v>
      </c>
      <c r="C9" s="119" t="str">
        <f t="shared" si="3"/>
        <v>Mahammadpur</v>
      </c>
      <c r="D9" s="41" t="s">
        <v>379</v>
      </c>
      <c r="E9" s="65">
        <v>46118</v>
      </c>
      <c r="F9" s="38" t="s">
        <v>380</v>
      </c>
      <c r="G9" s="49" t="s">
        <v>381</v>
      </c>
      <c r="H9" s="49" t="s">
        <v>382</v>
      </c>
      <c r="I9" s="120">
        <v>467668</v>
      </c>
      <c r="J9" s="120" t="s">
        <v>316</v>
      </c>
      <c r="K9" s="120" t="s">
        <v>318</v>
      </c>
      <c r="L9" s="11">
        <v>355599564</v>
      </c>
      <c r="M9" s="65" t="s">
        <v>319</v>
      </c>
      <c r="N9" s="124">
        <v>42000</v>
      </c>
      <c r="O9" s="124">
        <v>2240</v>
      </c>
      <c r="P9" s="121" t="s">
        <v>139</v>
      </c>
      <c r="Q9" s="80">
        <v>45810</v>
      </c>
      <c r="R9" s="124">
        <v>2240</v>
      </c>
      <c r="S9" s="124">
        <v>0</v>
      </c>
      <c r="T9" s="124"/>
      <c r="U9" s="125">
        <f t="shared" si="1"/>
        <v>2240</v>
      </c>
      <c r="V9" s="117" t="s">
        <v>202</v>
      </c>
      <c r="W9" s="122" t="s">
        <v>404</v>
      </c>
    </row>
    <row r="10" spans="1:23" ht="25.05" customHeight="1" x14ac:dyDescent="0.3">
      <c r="A10" s="64">
        <v>6</v>
      </c>
      <c r="B10" s="60" t="str">
        <f t="shared" si="2"/>
        <v>BH3383</v>
      </c>
      <c r="C10" s="119" t="str">
        <f t="shared" si="3"/>
        <v>Mahammadpur</v>
      </c>
      <c r="D10" s="41" t="s">
        <v>379</v>
      </c>
      <c r="E10" s="65">
        <v>46118</v>
      </c>
      <c r="F10" s="38" t="s">
        <v>380</v>
      </c>
      <c r="G10" s="49" t="s">
        <v>381</v>
      </c>
      <c r="H10" s="49" t="s">
        <v>382</v>
      </c>
      <c r="I10" s="120">
        <v>467668</v>
      </c>
      <c r="J10" s="120" t="s">
        <v>316</v>
      </c>
      <c r="K10" s="120" t="s">
        <v>318</v>
      </c>
      <c r="L10" s="11">
        <v>355599564</v>
      </c>
      <c r="M10" s="65" t="s">
        <v>319</v>
      </c>
      <c r="N10" s="124">
        <v>42000</v>
      </c>
      <c r="O10" s="124">
        <v>2240</v>
      </c>
      <c r="P10" s="121" t="s">
        <v>139</v>
      </c>
      <c r="Q10" s="80">
        <v>45840</v>
      </c>
      <c r="R10" s="124">
        <v>2240</v>
      </c>
      <c r="S10" s="124">
        <v>0</v>
      </c>
      <c r="T10" s="124"/>
      <c r="U10" s="125">
        <f t="shared" si="1"/>
        <v>2240</v>
      </c>
      <c r="V10" s="117" t="s">
        <v>202</v>
      </c>
      <c r="W10" s="122" t="s">
        <v>404</v>
      </c>
    </row>
    <row r="11" spans="1:23" ht="25.05" customHeight="1" x14ac:dyDescent="0.3">
      <c r="A11" s="64">
        <v>7</v>
      </c>
      <c r="B11" s="60" t="str">
        <f t="shared" si="2"/>
        <v>BH3383</v>
      </c>
      <c r="C11" s="119" t="str">
        <f t="shared" si="3"/>
        <v>Mahammadpur</v>
      </c>
      <c r="D11" s="41" t="s">
        <v>379</v>
      </c>
      <c r="E11" s="65">
        <v>46118</v>
      </c>
      <c r="F11" s="38" t="s">
        <v>380</v>
      </c>
      <c r="G11" s="49" t="s">
        <v>381</v>
      </c>
      <c r="H11" s="49" t="s">
        <v>382</v>
      </c>
      <c r="I11" s="120">
        <v>467668</v>
      </c>
      <c r="J11" s="120" t="s">
        <v>316</v>
      </c>
      <c r="K11" s="120" t="s">
        <v>318</v>
      </c>
      <c r="L11" s="11">
        <v>355599564</v>
      </c>
      <c r="M11" s="65" t="s">
        <v>319</v>
      </c>
      <c r="N11" s="124">
        <v>42000</v>
      </c>
      <c r="O11" s="124">
        <v>2240</v>
      </c>
      <c r="P11" s="121" t="s">
        <v>139</v>
      </c>
      <c r="Q11" s="80">
        <v>45871</v>
      </c>
      <c r="R11" s="124">
        <v>2240</v>
      </c>
      <c r="S11" s="124">
        <v>0</v>
      </c>
      <c r="T11" s="124"/>
      <c r="U11" s="125">
        <f t="shared" si="1"/>
        <v>2240</v>
      </c>
      <c r="V11" s="117" t="s">
        <v>202</v>
      </c>
      <c r="W11" s="122" t="s">
        <v>404</v>
      </c>
    </row>
    <row r="12" spans="1:23" ht="25.05" customHeight="1" x14ac:dyDescent="0.3">
      <c r="A12" s="64">
        <v>8</v>
      </c>
      <c r="B12" s="60" t="str">
        <f t="shared" si="2"/>
        <v>BH3383</v>
      </c>
      <c r="C12" s="119" t="str">
        <f t="shared" si="3"/>
        <v>Mahammadpur</v>
      </c>
      <c r="D12" s="41" t="s">
        <v>379</v>
      </c>
      <c r="E12" s="65">
        <v>46118</v>
      </c>
      <c r="F12" s="38" t="s">
        <v>380</v>
      </c>
      <c r="G12" s="49" t="s">
        <v>381</v>
      </c>
      <c r="H12" s="49" t="s">
        <v>382</v>
      </c>
      <c r="I12" s="120" t="s">
        <v>314</v>
      </c>
      <c r="J12" s="120" t="s">
        <v>340</v>
      </c>
      <c r="K12" s="120" t="s">
        <v>341</v>
      </c>
      <c r="L12" s="11">
        <v>355811766</v>
      </c>
      <c r="M12" s="65" t="s">
        <v>342</v>
      </c>
      <c r="N12" s="124">
        <v>42000</v>
      </c>
      <c r="O12" s="124">
        <v>2240</v>
      </c>
      <c r="P12" s="121" t="s">
        <v>139</v>
      </c>
      <c r="Q12" s="80">
        <v>45810</v>
      </c>
      <c r="R12" s="124">
        <v>2240</v>
      </c>
      <c r="S12" s="124">
        <v>0</v>
      </c>
      <c r="T12" s="124"/>
      <c r="U12" s="125">
        <f t="shared" si="1"/>
        <v>2240</v>
      </c>
      <c r="V12" s="117" t="s">
        <v>202</v>
      </c>
      <c r="W12" s="122" t="s">
        <v>404</v>
      </c>
    </row>
    <row r="13" spans="1:23" ht="25.05" customHeight="1" x14ac:dyDescent="0.3">
      <c r="A13" s="64">
        <v>9</v>
      </c>
      <c r="B13" s="60" t="str">
        <f t="shared" si="2"/>
        <v>BH3383</v>
      </c>
      <c r="C13" s="119" t="str">
        <f t="shared" si="3"/>
        <v>Mahammadpur</v>
      </c>
      <c r="D13" s="41" t="s">
        <v>379</v>
      </c>
      <c r="E13" s="65">
        <v>46118</v>
      </c>
      <c r="F13" s="38" t="s">
        <v>380</v>
      </c>
      <c r="G13" s="49" t="s">
        <v>381</v>
      </c>
      <c r="H13" s="49" t="s">
        <v>382</v>
      </c>
      <c r="I13" s="120" t="s">
        <v>314</v>
      </c>
      <c r="J13" s="120" t="s">
        <v>340</v>
      </c>
      <c r="K13" s="120" t="s">
        <v>341</v>
      </c>
      <c r="L13" s="11">
        <v>355811766</v>
      </c>
      <c r="M13" s="65" t="s">
        <v>342</v>
      </c>
      <c r="N13" s="124">
        <v>42000</v>
      </c>
      <c r="O13" s="124">
        <v>2240</v>
      </c>
      <c r="P13" s="121" t="s">
        <v>139</v>
      </c>
      <c r="Q13" s="80">
        <v>45840</v>
      </c>
      <c r="R13" s="124">
        <v>2240</v>
      </c>
      <c r="S13" s="124">
        <v>0</v>
      </c>
      <c r="T13" s="124"/>
      <c r="U13" s="125">
        <f t="shared" si="1"/>
        <v>2240</v>
      </c>
      <c r="V13" s="117" t="s">
        <v>202</v>
      </c>
      <c r="W13" s="122" t="s">
        <v>404</v>
      </c>
    </row>
    <row r="14" spans="1:23" ht="25.05" customHeight="1" x14ac:dyDescent="0.3">
      <c r="A14" s="64">
        <v>10</v>
      </c>
      <c r="B14" s="60" t="str">
        <f t="shared" si="2"/>
        <v>BH3383</v>
      </c>
      <c r="C14" s="119" t="str">
        <f t="shared" si="3"/>
        <v>Mahammadpur</v>
      </c>
      <c r="D14" s="41" t="s">
        <v>379</v>
      </c>
      <c r="E14" s="65">
        <v>46118</v>
      </c>
      <c r="F14" s="38" t="s">
        <v>380</v>
      </c>
      <c r="G14" s="49" t="s">
        <v>381</v>
      </c>
      <c r="H14" s="49" t="s">
        <v>382</v>
      </c>
      <c r="I14" s="120" t="s">
        <v>314</v>
      </c>
      <c r="J14" s="120" t="s">
        <v>340</v>
      </c>
      <c r="K14" s="120" t="s">
        <v>341</v>
      </c>
      <c r="L14" s="11">
        <v>355811766</v>
      </c>
      <c r="M14" s="65" t="s">
        <v>342</v>
      </c>
      <c r="N14" s="124">
        <v>42000</v>
      </c>
      <c r="O14" s="124">
        <v>2240</v>
      </c>
      <c r="P14" s="121" t="s">
        <v>139</v>
      </c>
      <c r="Q14" s="80">
        <v>45871</v>
      </c>
      <c r="R14" s="124">
        <v>2240</v>
      </c>
      <c r="S14" s="124">
        <v>0</v>
      </c>
      <c r="T14" s="124"/>
      <c r="U14" s="125">
        <f t="shared" si="1"/>
        <v>2240</v>
      </c>
      <c r="V14" s="117" t="s">
        <v>202</v>
      </c>
      <c r="W14" s="122" t="s">
        <v>404</v>
      </c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ref="D15:D70" si="4">IF(J15&lt;&gt;"", $D$5, "")</f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Q6" sqref="BQ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18710</v>
      </c>
      <c r="J5" s="38" t="s">
        <v>253</v>
      </c>
      <c r="K5" s="84">
        <v>18710</v>
      </c>
      <c r="L5" s="84" t="s">
        <v>254</v>
      </c>
      <c r="M5" s="38" t="s">
        <v>255</v>
      </c>
      <c r="N5" s="84">
        <v>26659</v>
      </c>
      <c r="O5" s="84" t="s">
        <v>256</v>
      </c>
      <c r="P5" s="84">
        <v>685529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353489650</v>
      </c>
      <c r="Z5" s="38" t="s">
        <v>263</v>
      </c>
      <c r="AA5" s="108" t="s">
        <v>264</v>
      </c>
      <c r="AB5" s="84">
        <v>42000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2240</v>
      </c>
      <c r="AK5" s="84">
        <v>2240</v>
      </c>
      <c r="AL5" s="108" t="s">
        <v>271</v>
      </c>
      <c r="AM5" s="84">
        <v>39800</v>
      </c>
      <c r="AN5" s="112">
        <v>12237</v>
      </c>
      <c r="AO5" s="112">
        <v>52037</v>
      </c>
      <c r="AP5" s="112">
        <v>2200</v>
      </c>
      <c r="AQ5" s="112">
        <v>0</v>
      </c>
      <c r="AR5" s="112">
        <v>2200</v>
      </c>
      <c r="AS5" s="112">
        <v>2200</v>
      </c>
      <c r="AT5" s="112">
        <v>0</v>
      </c>
      <c r="AU5" s="112">
        <v>2200</v>
      </c>
      <c r="AV5" s="84">
        <v>28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259</v>
      </c>
      <c r="BG5" s="84" t="s">
        <v>273</v>
      </c>
      <c r="BH5" s="114" t="s">
        <v>274</v>
      </c>
      <c r="BI5" s="38" t="s">
        <v>110</v>
      </c>
      <c r="BJ5" s="85">
        <v>46118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/>
      <c r="BQ5" s="117"/>
      <c r="BR5" s="118" t="s">
        <v>372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172125</v>
      </c>
      <c r="J6" s="38" t="s">
        <v>275</v>
      </c>
      <c r="K6" s="84">
        <v>172125</v>
      </c>
      <c r="L6" s="84" t="s">
        <v>254</v>
      </c>
      <c r="M6" s="38" t="s">
        <v>255</v>
      </c>
      <c r="N6" s="84">
        <v>26672</v>
      </c>
      <c r="O6" s="84" t="s">
        <v>276</v>
      </c>
      <c r="P6" s="84">
        <v>42473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260</v>
      </c>
      <c r="V6" s="84" t="s">
        <v>261</v>
      </c>
      <c r="W6" s="84">
        <v>541</v>
      </c>
      <c r="X6" s="38" t="s">
        <v>262</v>
      </c>
      <c r="Y6" s="84">
        <v>353361692</v>
      </c>
      <c r="Z6" s="38" t="s">
        <v>280</v>
      </c>
      <c r="AA6" s="108" t="s">
        <v>281</v>
      </c>
      <c r="AB6" s="84">
        <v>30000</v>
      </c>
      <c r="AC6" s="108" t="s">
        <v>282</v>
      </c>
      <c r="AD6" s="84">
        <v>18</v>
      </c>
      <c r="AE6" s="84" t="s">
        <v>283</v>
      </c>
      <c r="AF6" s="84" t="s">
        <v>284</v>
      </c>
      <c r="AG6" s="108" t="s">
        <v>285</v>
      </c>
      <c r="AH6" s="84" t="s">
        <v>286</v>
      </c>
      <c r="AI6" s="108" t="s">
        <v>287</v>
      </c>
      <c r="AJ6" s="84">
        <v>2020</v>
      </c>
      <c r="AK6" s="84">
        <v>2020</v>
      </c>
      <c r="AL6" s="108" t="s">
        <v>288</v>
      </c>
      <c r="AM6" s="84">
        <v>23762.16</v>
      </c>
      <c r="AN6" s="112">
        <v>6537.84</v>
      </c>
      <c r="AO6" s="112">
        <v>30300</v>
      </c>
      <c r="AP6" s="112">
        <v>6237.84</v>
      </c>
      <c r="AQ6" s="112">
        <v>262.16000000000003</v>
      </c>
      <c r="AR6" s="112">
        <v>6500</v>
      </c>
      <c r="AS6" s="112">
        <v>6237.84</v>
      </c>
      <c r="AT6" s="112">
        <v>262.16000000000003</v>
      </c>
      <c r="AU6" s="112">
        <v>6500</v>
      </c>
      <c r="AV6" s="84">
        <v>28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279</v>
      </c>
      <c r="BG6" s="84" t="s">
        <v>289</v>
      </c>
      <c r="BH6" s="114" t="s">
        <v>274</v>
      </c>
      <c r="BI6" s="38" t="s">
        <v>110</v>
      </c>
      <c r="BJ6" s="85">
        <v>46118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6060</v>
      </c>
      <c r="BQ6" s="117" t="s">
        <v>202</v>
      </c>
      <c r="BR6" s="118" t="s">
        <v>373</v>
      </c>
    </row>
    <row r="7" spans="1:70" s="113" customFormat="1" ht="15" hidden="1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18766</v>
      </c>
      <c r="J7" s="38" t="s">
        <v>290</v>
      </c>
      <c r="K7" s="84">
        <v>18766</v>
      </c>
      <c r="L7" s="84" t="s">
        <v>254</v>
      </c>
      <c r="M7" s="38" t="s">
        <v>255</v>
      </c>
      <c r="N7" s="84">
        <v>26553</v>
      </c>
      <c r="O7" s="84" t="s">
        <v>291</v>
      </c>
      <c r="P7" s="84">
        <v>42704</v>
      </c>
      <c r="Q7" s="38" t="s">
        <v>292</v>
      </c>
      <c r="R7" s="38" t="s">
        <v>258</v>
      </c>
      <c r="S7" s="84" t="s">
        <v>293</v>
      </c>
      <c r="T7" s="84" t="s">
        <v>293</v>
      </c>
      <c r="U7" s="84" t="s">
        <v>260</v>
      </c>
      <c r="V7" s="84" t="s">
        <v>261</v>
      </c>
      <c r="W7" s="84">
        <v>541</v>
      </c>
      <c r="X7" s="38" t="s">
        <v>262</v>
      </c>
      <c r="Y7" s="84">
        <v>351495089</v>
      </c>
      <c r="Z7" s="38" t="s">
        <v>294</v>
      </c>
      <c r="AA7" s="108" t="s">
        <v>295</v>
      </c>
      <c r="AB7" s="84">
        <v>52000</v>
      </c>
      <c r="AC7" s="108" t="s">
        <v>296</v>
      </c>
      <c r="AD7" s="84">
        <v>24</v>
      </c>
      <c r="AE7" s="84" t="s">
        <v>297</v>
      </c>
      <c r="AF7" s="84" t="s">
        <v>298</v>
      </c>
      <c r="AG7" s="108" t="s">
        <v>299</v>
      </c>
      <c r="AH7" s="84" t="s">
        <v>300</v>
      </c>
      <c r="AI7" s="108" t="s">
        <v>301</v>
      </c>
      <c r="AJ7" s="84">
        <v>2800</v>
      </c>
      <c r="AK7" s="84">
        <v>2800</v>
      </c>
      <c r="AL7" s="108" t="s">
        <v>302</v>
      </c>
      <c r="AM7" s="84">
        <v>31839.22</v>
      </c>
      <c r="AN7" s="112">
        <v>12960.78</v>
      </c>
      <c r="AO7" s="112">
        <v>44800</v>
      </c>
      <c r="AP7" s="112">
        <v>20160.78</v>
      </c>
      <c r="AQ7" s="112">
        <v>1907.22</v>
      </c>
      <c r="AR7" s="112">
        <v>22068</v>
      </c>
      <c r="AS7" s="112">
        <v>20160.78</v>
      </c>
      <c r="AT7" s="112">
        <v>1907.22</v>
      </c>
      <c r="AU7" s="112">
        <v>22068</v>
      </c>
      <c r="AV7" s="84">
        <v>35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293</v>
      </c>
      <c r="BG7" s="84" t="s">
        <v>303</v>
      </c>
      <c r="BH7" s="114" t="s">
        <v>274</v>
      </c>
      <c r="BI7" s="38" t="s">
        <v>110</v>
      </c>
      <c r="BJ7" s="85">
        <v>46118</v>
      </c>
      <c r="BK7" s="84"/>
      <c r="BL7" s="38"/>
      <c r="BM7" s="115"/>
      <c r="BN7" s="116"/>
      <c r="BO7" s="84"/>
      <c r="BP7" s="84"/>
      <c r="BQ7" s="117"/>
      <c r="BR7" s="118" t="s">
        <v>399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18710</v>
      </c>
      <c r="J8" s="38" t="s">
        <v>253</v>
      </c>
      <c r="K8" s="84">
        <v>18710</v>
      </c>
      <c r="L8" s="84" t="s">
        <v>254</v>
      </c>
      <c r="M8" s="38" t="s">
        <v>255</v>
      </c>
      <c r="N8" s="84">
        <v>26659</v>
      </c>
      <c r="O8" s="84" t="s">
        <v>256</v>
      </c>
      <c r="P8" s="84">
        <v>789406</v>
      </c>
      <c r="Q8" s="38" t="s">
        <v>304</v>
      </c>
      <c r="R8" s="38" t="s">
        <v>258</v>
      </c>
      <c r="S8" s="84" t="s">
        <v>305</v>
      </c>
      <c r="T8" s="84" t="s">
        <v>305</v>
      </c>
      <c r="U8" s="84" t="s">
        <v>260</v>
      </c>
      <c r="V8" s="84" t="s">
        <v>261</v>
      </c>
      <c r="W8" s="84">
        <v>0</v>
      </c>
      <c r="X8" s="38" t="s">
        <v>262</v>
      </c>
      <c r="Y8" s="84">
        <v>355344983</v>
      </c>
      <c r="Z8" s="38" t="s">
        <v>306</v>
      </c>
      <c r="AA8" s="108" t="s">
        <v>307</v>
      </c>
      <c r="AB8" s="84">
        <v>42000</v>
      </c>
      <c r="AC8" s="108" t="s">
        <v>265</v>
      </c>
      <c r="AD8" s="84">
        <v>24</v>
      </c>
      <c r="AE8" s="84" t="s">
        <v>266</v>
      </c>
      <c r="AF8" s="84" t="s">
        <v>308</v>
      </c>
      <c r="AG8" s="108" t="s">
        <v>309</v>
      </c>
      <c r="AH8" s="84" t="s">
        <v>269</v>
      </c>
      <c r="AI8" s="108" t="s">
        <v>310</v>
      </c>
      <c r="AJ8" s="84">
        <v>2240</v>
      </c>
      <c r="AK8" s="84">
        <v>2240</v>
      </c>
      <c r="AL8" s="108" t="s">
        <v>311</v>
      </c>
      <c r="AM8" s="84">
        <v>26750.1</v>
      </c>
      <c r="AN8" s="112">
        <v>11329.9</v>
      </c>
      <c r="AO8" s="112">
        <v>38080</v>
      </c>
      <c r="AP8" s="112">
        <v>15249.9</v>
      </c>
      <c r="AQ8" s="112">
        <v>1358.1</v>
      </c>
      <c r="AR8" s="112">
        <v>16608</v>
      </c>
      <c r="AS8" s="112">
        <v>15249.9</v>
      </c>
      <c r="AT8" s="112">
        <v>1358.1</v>
      </c>
      <c r="AU8" s="112">
        <v>16608</v>
      </c>
      <c r="AV8" s="84">
        <v>24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305</v>
      </c>
      <c r="BG8" s="84" t="s">
        <v>312</v>
      </c>
      <c r="BH8" s="114" t="s">
        <v>274</v>
      </c>
      <c r="BI8" s="38" t="s">
        <v>110</v>
      </c>
      <c r="BJ8" s="85">
        <v>46118</v>
      </c>
      <c r="BK8" s="84"/>
      <c r="BL8" s="38" t="s">
        <v>114</v>
      </c>
      <c r="BM8" s="115" t="s">
        <v>119</v>
      </c>
      <c r="BN8" s="116" t="s">
        <v>200</v>
      </c>
      <c r="BO8" s="84" t="s">
        <v>242</v>
      </c>
      <c r="BP8" s="84">
        <v>18536</v>
      </c>
      <c r="BQ8" s="117" t="s">
        <v>202</v>
      </c>
      <c r="BR8" s="118" t="s">
        <v>376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169100</v>
      </c>
      <c r="J9" s="38" t="s">
        <v>313</v>
      </c>
      <c r="K9" s="84">
        <v>169100</v>
      </c>
      <c r="L9" s="84" t="s">
        <v>254</v>
      </c>
      <c r="M9" s="38" t="s">
        <v>255</v>
      </c>
      <c r="N9" s="84">
        <v>467668</v>
      </c>
      <c r="O9" s="84" t="s">
        <v>314</v>
      </c>
      <c r="P9" s="84">
        <v>721970</v>
      </c>
      <c r="Q9" s="38" t="s">
        <v>315</v>
      </c>
      <c r="R9" s="38" t="s">
        <v>258</v>
      </c>
      <c r="S9" s="84" t="s">
        <v>316</v>
      </c>
      <c r="T9" s="84" t="s">
        <v>316</v>
      </c>
      <c r="U9" s="84" t="s">
        <v>260</v>
      </c>
      <c r="V9" s="84" t="s">
        <v>317</v>
      </c>
      <c r="W9" s="84">
        <v>0</v>
      </c>
      <c r="X9" s="38" t="s">
        <v>262</v>
      </c>
      <c r="Y9" s="84">
        <v>355599564</v>
      </c>
      <c r="Z9" s="38" t="s">
        <v>318</v>
      </c>
      <c r="AA9" s="108" t="s">
        <v>319</v>
      </c>
      <c r="AB9" s="84">
        <v>42000</v>
      </c>
      <c r="AC9" s="108" t="s">
        <v>320</v>
      </c>
      <c r="AD9" s="84">
        <v>24</v>
      </c>
      <c r="AE9" s="84" t="s">
        <v>266</v>
      </c>
      <c r="AF9" s="84" t="s">
        <v>321</v>
      </c>
      <c r="AG9" s="108" t="s">
        <v>322</v>
      </c>
      <c r="AH9" s="84" t="s">
        <v>269</v>
      </c>
      <c r="AI9" s="108" t="s">
        <v>323</v>
      </c>
      <c r="AJ9" s="84">
        <v>2240</v>
      </c>
      <c r="AK9" s="84">
        <v>2240</v>
      </c>
      <c r="AL9" s="108" t="s">
        <v>324</v>
      </c>
      <c r="AM9" s="84">
        <v>31383.08</v>
      </c>
      <c r="AN9" s="112">
        <v>11216.92</v>
      </c>
      <c r="AO9" s="112">
        <v>42600</v>
      </c>
      <c r="AP9" s="112">
        <v>10616.92</v>
      </c>
      <c r="AQ9" s="112">
        <v>640.08000000000004</v>
      </c>
      <c r="AR9" s="112">
        <v>11257</v>
      </c>
      <c r="AS9" s="112">
        <v>10616.92</v>
      </c>
      <c r="AT9" s="112">
        <v>640.08000000000004</v>
      </c>
      <c r="AU9" s="112">
        <v>11257</v>
      </c>
      <c r="AV9" s="84">
        <v>25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 t="s">
        <v>325</v>
      </c>
      <c r="BE9" s="84">
        <v>42000</v>
      </c>
      <c r="BF9" s="38" t="s">
        <v>316</v>
      </c>
      <c r="BG9" s="84" t="s">
        <v>326</v>
      </c>
      <c r="BH9" s="114" t="s">
        <v>274</v>
      </c>
      <c r="BI9" s="38" t="s">
        <v>110</v>
      </c>
      <c r="BJ9" s="85">
        <v>46118</v>
      </c>
      <c r="BK9" s="84"/>
      <c r="BL9" s="38" t="s">
        <v>114</v>
      </c>
      <c r="BM9" s="115" t="s">
        <v>119</v>
      </c>
      <c r="BN9" s="116" t="s">
        <v>200</v>
      </c>
      <c r="BO9" s="84" t="s">
        <v>242</v>
      </c>
      <c r="BP9" s="84">
        <v>6720</v>
      </c>
      <c r="BQ9" s="117" t="s">
        <v>202</v>
      </c>
      <c r="BR9" s="118" t="s">
        <v>377</v>
      </c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18701</v>
      </c>
      <c r="J10" s="38" t="s">
        <v>327</v>
      </c>
      <c r="K10" s="84">
        <v>18701</v>
      </c>
      <c r="L10" s="84" t="s">
        <v>254</v>
      </c>
      <c r="M10" s="38" t="s">
        <v>255</v>
      </c>
      <c r="N10" s="84">
        <v>26651</v>
      </c>
      <c r="O10" s="84" t="s">
        <v>328</v>
      </c>
      <c r="P10" s="84">
        <v>42445</v>
      </c>
      <c r="Q10" s="38" t="s">
        <v>329</v>
      </c>
      <c r="R10" s="38" t="s">
        <v>258</v>
      </c>
      <c r="S10" s="84" t="s">
        <v>330</v>
      </c>
      <c r="T10" s="84" t="s">
        <v>330</v>
      </c>
      <c r="U10" s="84" t="s">
        <v>331</v>
      </c>
      <c r="V10" s="84" t="s">
        <v>261</v>
      </c>
      <c r="W10" s="84">
        <v>0</v>
      </c>
      <c r="X10" s="38" t="s">
        <v>262</v>
      </c>
      <c r="Y10" s="84">
        <v>355627705</v>
      </c>
      <c r="Z10" s="38" t="s">
        <v>332</v>
      </c>
      <c r="AA10" s="108" t="s">
        <v>333</v>
      </c>
      <c r="AB10" s="84">
        <v>80000</v>
      </c>
      <c r="AC10" s="108" t="s">
        <v>296</v>
      </c>
      <c r="AD10" s="84">
        <v>24</v>
      </c>
      <c r="AE10" s="84" t="s">
        <v>334</v>
      </c>
      <c r="AF10" s="84" t="s">
        <v>335</v>
      </c>
      <c r="AG10" s="108" t="s">
        <v>336</v>
      </c>
      <c r="AH10" s="84" t="s">
        <v>286</v>
      </c>
      <c r="AI10" s="108" t="s">
        <v>337</v>
      </c>
      <c r="AJ10" s="84">
        <v>4270</v>
      </c>
      <c r="AK10" s="84">
        <v>4270</v>
      </c>
      <c r="AL10" s="108" t="s">
        <v>338</v>
      </c>
      <c r="AM10" s="84">
        <v>59854.01</v>
      </c>
      <c r="AN10" s="112">
        <v>21356.99</v>
      </c>
      <c r="AO10" s="112">
        <v>81211</v>
      </c>
      <c r="AP10" s="112">
        <v>20145.990000000002</v>
      </c>
      <c r="AQ10" s="112">
        <v>1204.01</v>
      </c>
      <c r="AR10" s="112">
        <v>21350</v>
      </c>
      <c r="AS10" s="112">
        <v>20145.990000000002</v>
      </c>
      <c r="AT10" s="112">
        <v>1204.01</v>
      </c>
      <c r="AU10" s="112">
        <v>21350</v>
      </c>
      <c r="AV10" s="84">
        <v>25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330</v>
      </c>
      <c r="BG10" s="84" t="s">
        <v>339</v>
      </c>
      <c r="BH10" s="114" t="s">
        <v>274</v>
      </c>
      <c r="BI10" s="38" t="s">
        <v>110</v>
      </c>
      <c r="BJ10" s="85">
        <v>46118</v>
      </c>
      <c r="BK10" s="84"/>
      <c r="BL10" s="38" t="s">
        <v>114</v>
      </c>
      <c r="BM10" s="115" t="s">
        <v>119</v>
      </c>
      <c r="BN10" s="116" t="s">
        <v>200</v>
      </c>
      <c r="BO10" s="84" t="s">
        <v>244</v>
      </c>
      <c r="BP10" s="84"/>
      <c r="BQ10" s="117"/>
      <c r="BR10" s="118" t="s">
        <v>378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169100</v>
      </c>
      <c r="J11" s="38" t="s">
        <v>313</v>
      </c>
      <c r="K11" s="84">
        <v>169100</v>
      </c>
      <c r="L11" s="84" t="s">
        <v>254</v>
      </c>
      <c r="M11" s="38" t="s">
        <v>255</v>
      </c>
      <c r="N11" s="84">
        <v>467668</v>
      </c>
      <c r="O11" s="84" t="s">
        <v>314</v>
      </c>
      <c r="P11" s="84">
        <v>721970</v>
      </c>
      <c r="Q11" s="38" t="s">
        <v>315</v>
      </c>
      <c r="R11" s="38" t="s">
        <v>258</v>
      </c>
      <c r="S11" s="84" t="s">
        <v>340</v>
      </c>
      <c r="T11" s="84" t="s">
        <v>340</v>
      </c>
      <c r="U11" s="84" t="s">
        <v>331</v>
      </c>
      <c r="V11" s="84" t="s">
        <v>317</v>
      </c>
      <c r="W11" s="84">
        <v>0</v>
      </c>
      <c r="X11" s="38" t="s">
        <v>262</v>
      </c>
      <c r="Y11" s="84">
        <v>355811766</v>
      </c>
      <c r="Z11" s="38" t="s">
        <v>341</v>
      </c>
      <c r="AA11" s="108" t="s">
        <v>342</v>
      </c>
      <c r="AB11" s="84">
        <v>42000</v>
      </c>
      <c r="AC11" s="108" t="s">
        <v>320</v>
      </c>
      <c r="AD11" s="84">
        <v>24</v>
      </c>
      <c r="AE11" s="84" t="s">
        <v>266</v>
      </c>
      <c r="AF11" s="84" t="s">
        <v>343</v>
      </c>
      <c r="AG11" s="108" t="s">
        <v>344</v>
      </c>
      <c r="AH11" s="84" t="s">
        <v>269</v>
      </c>
      <c r="AI11" s="108" t="s">
        <v>323</v>
      </c>
      <c r="AJ11" s="84">
        <v>2240</v>
      </c>
      <c r="AK11" s="84">
        <v>2240</v>
      </c>
      <c r="AL11" s="108" t="s">
        <v>345</v>
      </c>
      <c r="AM11" s="84">
        <v>31425.55</v>
      </c>
      <c r="AN11" s="112">
        <v>10676.45</v>
      </c>
      <c r="AO11" s="112">
        <v>42102</v>
      </c>
      <c r="AP11" s="112">
        <v>10574.45</v>
      </c>
      <c r="AQ11" s="112">
        <v>625.54999999999995</v>
      </c>
      <c r="AR11" s="112">
        <v>11200</v>
      </c>
      <c r="AS11" s="112">
        <v>10574.45</v>
      </c>
      <c r="AT11" s="112">
        <v>625.54999999999995</v>
      </c>
      <c r="AU11" s="112">
        <v>11200</v>
      </c>
      <c r="AV11" s="84">
        <v>25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340</v>
      </c>
      <c r="BG11" s="84" t="s">
        <v>346</v>
      </c>
      <c r="BH11" s="114" t="s">
        <v>274</v>
      </c>
      <c r="BI11" s="38" t="s">
        <v>110</v>
      </c>
      <c r="BJ11" s="85">
        <v>46118</v>
      </c>
      <c r="BK11" s="84"/>
      <c r="BL11" s="38" t="s">
        <v>114</v>
      </c>
      <c r="BM11" s="115" t="s">
        <v>119</v>
      </c>
      <c r="BN11" s="116" t="s">
        <v>200</v>
      </c>
      <c r="BO11" s="84" t="s">
        <v>242</v>
      </c>
      <c r="BP11" s="84">
        <v>6720</v>
      </c>
      <c r="BQ11" s="117" t="s">
        <v>202</v>
      </c>
      <c r="BR11" s="118" t="s">
        <v>383</v>
      </c>
    </row>
    <row r="12" spans="1:70" s="113" customFormat="1" ht="15" hidden="1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178646</v>
      </c>
      <c r="J12" s="38" t="s">
        <v>347</v>
      </c>
      <c r="K12" s="84">
        <v>178646</v>
      </c>
      <c r="L12" s="84" t="s">
        <v>254</v>
      </c>
      <c r="M12" s="38" t="s">
        <v>255</v>
      </c>
      <c r="N12" s="84">
        <v>300974</v>
      </c>
      <c r="O12" s="84" t="s">
        <v>348</v>
      </c>
      <c r="P12" s="84">
        <v>795422</v>
      </c>
      <c r="Q12" s="38" t="s">
        <v>349</v>
      </c>
      <c r="R12" s="38" t="s">
        <v>258</v>
      </c>
      <c r="S12" s="84" t="s">
        <v>350</v>
      </c>
      <c r="T12" s="84" t="s">
        <v>350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355924599</v>
      </c>
      <c r="Z12" s="38" t="s">
        <v>351</v>
      </c>
      <c r="AA12" s="108" t="s">
        <v>352</v>
      </c>
      <c r="AB12" s="84">
        <v>34000</v>
      </c>
      <c r="AC12" s="108" t="s">
        <v>353</v>
      </c>
      <c r="AD12" s="84">
        <v>24</v>
      </c>
      <c r="AE12" s="84" t="s">
        <v>266</v>
      </c>
      <c r="AF12" s="84" t="s">
        <v>354</v>
      </c>
      <c r="AG12" s="108" t="s">
        <v>355</v>
      </c>
      <c r="AH12" s="84" t="s">
        <v>269</v>
      </c>
      <c r="AI12" s="108" t="s">
        <v>356</v>
      </c>
      <c r="AJ12" s="84">
        <v>1810</v>
      </c>
      <c r="AK12" s="84">
        <v>1810</v>
      </c>
      <c r="AL12" s="108" t="s">
        <v>357</v>
      </c>
      <c r="AM12" s="84">
        <v>10079.950000000001</v>
      </c>
      <c r="AN12" s="112">
        <v>5400.05</v>
      </c>
      <c r="AO12" s="112">
        <v>15480</v>
      </c>
      <c r="AP12" s="112">
        <v>23920.05</v>
      </c>
      <c r="AQ12" s="112">
        <v>4033.95</v>
      </c>
      <c r="AR12" s="112">
        <v>27954</v>
      </c>
      <c r="AS12" s="112">
        <v>23920.05</v>
      </c>
      <c r="AT12" s="112">
        <v>4033.95</v>
      </c>
      <c r="AU12" s="112">
        <v>27954</v>
      </c>
      <c r="AV12" s="84">
        <v>24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 t="s">
        <v>358</v>
      </c>
      <c r="BE12" s="84">
        <v>34000</v>
      </c>
      <c r="BF12" s="38" t="s">
        <v>350</v>
      </c>
      <c r="BG12" s="84" t="s">
        <v>359</v>
      </c>
      <c r="BH12" s="114" t="s">
        <v>274</v>
      </c>
      <c r="BI12" s="38" t="s">
        <v>110</v>
      </c>
      <c r="BJ12" s="85">
        <v>46118</v>
      </c>
      <c r="BK12" s="84"/>
      <c r="BL12" s="38"/>
      <c r="BM12" s="115"/>
      <c r="BN12" s="116"/>
      <c r="BO12" s="84"/>
      <c r="BP12" s="84"/>
      <c r="BQ12" s="117"/>
      <c r="BR12" s="118" t="s">
        <v>374</v>
      </c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18692</v>
      </c>
      <c r="J13" s="38" t="s">
        <v>360</v>
      </c>
      <c r="K13" s="84">
        <v>18692</v>
      </c>
      <c r="L13" s="84" t="s">
        <v>254</v>
      </c>
      <c r="M13" s="38" t="s">
        <v>255</v>
      </c>
      <c r="N13" s="84">
        <v>26440</v>
      </c>
      <c r="O13" s="84" t="s">
        <v>361</v>
      </c>
      <c r="P13" s="84">
        <v>709560</v>
      </c>
      <c r="Q13" s="38" t="s">
        <v>362</v>
      </c>
      <c r="R13" s="38" t="s">
        <v>258</v>
      </c>
      <c r="S13" s="84" t="s">
        <v>363</v>
      </c>
      <c r="T13" s="84" t="s">
        <v>363</v>
      </c>
      <c r="U13" s="84" t="s">
        <v>331</v>
      </c>
      <c r="V13" s="84" t="s">
        <v>261</v>
      </c>
      <c r="W13" s="84">
        <v>0</v>
      </c>
      <c r="X13" s="38" t="s">
        <v>262</v>
      </c>
      <c r="Y13" s="84">
        <v>358884875</v>
      </c>
      <c r="Z13" s="38" t="s">
        <v>364</v>
      </c>
      <c r="AA13" s="108" t="s">
        <v>365</v>
      </c>
      <c r="AB13" s="84">
        <v>75000</v>
      </c>
      <c r="AC13" s="108" t="s">
        <v>366</v>
      </c>
      <c r="AD13" s="84">
        <v>24</v>
      </c>
      <c r="AE13" s="84" t="s">
        <v>297</v>
      </c>
      <c r="AF13" s="84" t="s">
        <v>367</v>
      </c>
      <c r="AG13" s="108" t="s">
        <v>368</v>
      </c>
      <c r="AH13" s="84" t="s">
        <v>269</v>
      </c>
      <c r="AI13" s="108" t="s">
        <v>369</v>
      </c>
      <c r="AJ13" s="84">
        <v>3990</v>
      </c>
      <c r="AK13" s="84">
        <v>3990</v>
      </c>
      <c r="AL13" s="108" t="s">
        <v>370</v>
      </c>
      <c r="AM13" s="84">
        <v>6636.8</v>
      </c>
      <c r="AN13" s="112">
        <v>5423.2</v>
      </c>
      <c r="AO13" s="112">
        <v>12060</v>
      </c>
      <c r="AP13" s="112">
        <v>68363.199999999997</v>
      </c>
      <c r="AQ13" s="112">
        <v>16808.8</v>
      </c>
      <c r="AR13" s="112">
        <v>85172</v>
      </c>
      <c r="AS13" s="112">
        <v>34688.980000000003</v>
      </c>
      <c r="AT13" s="112">
        <v>13101.02</v>
      </c>
      <c r="AU13" s="112">
        <v>47790</v>
      </c>
      <c r="AV13" s="84">
        <v>15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363</v>
      </c>
      <c r="BG13" s="84" t="s">
        <v>371</v>
      </c>
      <c r="BH13" s="114" t="s">
        <v>274</v>
      </c>
      <c r="BI13" s="38" t="s">
        <v>111</v>
      </c>
      <c r="BJ13" s="85">
        <v>46119</v>
      </c>
      <c r="BK13" s="84"/>
      <c r="BL13" s="38"/>
      <c r="BM13" s="115" t="s">
        <v>120</v>
      </c>
      <c r="BN13" s="116" t="s">
        <v>200</v>
      </c>
      <c r="BO13" s="84"/>
      <c r="BP13" s="84"/>
      <c r="BQ13" s="117"/>
      <c r="BR13" s="118" t="s">
        <v>375</v>
      </c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2026-04-11T10:24:32Z</dcterms:modified>
</cp:coreProperties>
</file>