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81/"/>
    </mc:Choice>
  </mc:AlternateContent>
  <xr:revisionPtr revIDLastSave="48" documentId="8_{E8166341-84E7-4ACD-B1DB-D23AF1731A43}" xr6:coauthVersionLast="47" xr6:coauthVersionMax="47" xr10:uidLastSave="{184C7895-166D-43FF-BA40-E569F9D267E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<sst xmlns="http://schemas.openxmlformats.org/spreadsheetml/2006/main" count="335" uniqueCount="285">
  <si>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</si>
  <si>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</si>
  <si>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</si>
  <si>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</si>
  <si>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</si>
  <si>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</si>
  <si>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</si>
  <si>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</si>
  <si>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</si>
  <si>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</si>
  <si>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</si>
  <si>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</si>
  <si>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</si>
  <si>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</si>
  <si>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</si>
  <si>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</si>
  <si>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</si>
  <si>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</si>
  <si>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</si>
  <si>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</si>
  <si>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</si>
  <si>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</si>
  <si>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</si>
  <si>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</si>
  <si>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</si>
  <si>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</si>
  <si>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</si>
  <si>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</si>
  <si>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</si>
  <si>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</si>
  <si>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</si>
  <si>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</si>
  <si>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</si>
  <si>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</si>
  <si>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</si>
  <si>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</si>
  <si>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</si>
  <si>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</si>
  <si>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</si>
  <si>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</si>
  <si>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</si>
  <si>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</si>
  <si>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</si>
  <si>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</si>
  <si>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</si>
  <si>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</si>
  <si>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</si>
  <si>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</si>
  <si>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</si>
  <si>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</si>
  <si>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</si>
  <si>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</si>
  <si>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</si>
  <si>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</si>
  <si>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</si>
  <si>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</si>
  <si>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</si>
  <si>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</si>
  <si>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</si>
  <si>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</si>
  <si>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</si>
  <si>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</si>
  <si>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</si>
  <si>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</si>
  <si>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</si>
  <si>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</si>
  <si>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</si>
  <si>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</si>
  <si>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</si>
  <si>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</si>
  <si>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</si>
  <si>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</si>
  <si>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</si>
  <si>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</si>
  <si>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</si>
  <si>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</si>
  <si>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</si>
  <si>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</si>
  <si>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</si>
  <si>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</si>
  <si>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</si>
  <si>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</si>
  <si>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</si>
  <si>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</si>
  <si>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</si>
  <si>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</si>
  <si>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</si>
  <si>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</si>
  <si>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</si>
  <si>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</si>
  <si>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</si>
  <si>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</si>
  <si>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</si>
  <si>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</si>
  <si>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</si>
  <si>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</si>
  <si>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</si>
  <si>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</si>
  <si>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</si>
  <si>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</si>
  <si>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</si>
  <si>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</si>
  <si>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</si>
  <si>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</si>
  <si>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</si>
  <si>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</si>
  <si>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</si>
  <si>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</si>
  <si>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</si>
  <si>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</si>
  <si>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</si>
  <si>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</si>
  <si>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</si>
  <si>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</si>
  <si>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</si>
  <si>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</si>
  <si>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</si>
  <si>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</si>
  <si>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</si>
  <si>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</si>
  <si>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</si>
  <si>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</si>
  <si>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</si>
  <si>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</si>
  <si>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</si>
  <si>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</si>
  <si>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</si>
  <si>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</si>
  <si>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</si>
  <si>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</si>
  <si>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</si>
  <si>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</si>
  <si>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</si>
  <si>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</si>
  <si>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</si>
  <si>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</si>
  <si>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</si>
  <si>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</si>
  <si>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</si>
  <si>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</si>
  <si>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</si>
  <si>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</si>
  <si>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</si>
  <si>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</si>
  <si>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</si>
  <si>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</si>
  <si>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</si>
  <si>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</si>
  <si>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</si>
  <si>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</si>
  <si>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</si>
  <si>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</si>
  <si>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</si>
  <si>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</si>
  <si>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</si>
  <si>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</si>
  <si>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</si>
  <si>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</si>
  <si>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</si>
  <si>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</si>
  <si>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</si>
  <si>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</si>
  <si>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</si>
  <si>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</si>
  <si>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</si>
  <si>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</si>
  <si>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</si>
  <si>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</si>
  <si>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</si>
  <si>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</si>
  <si>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</si>
  <si>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</si>
  <si>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</si>
  <si>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</si>
  <si>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</si>
  <si>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</si>
  <si>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</si>
  <si>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</si>
  <si>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</si>
  <si>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</si>
  <si>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</si>
  <si>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</si>
  <si>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</si>
  <si>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</si>
  <si>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</si>
  <si>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</si>
  <si>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</si>
  <si>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</si>
  <si>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</si>
  <si>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</si>
  <si>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</si>
  <si>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</si>
  <si>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</si>
  <si>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</si>
  <si>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</si>
  <si>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</si>
  <si>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</si>
  <si>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</si>
  <si>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</si>
  <si>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</si>
  <si>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</si>
  <si>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</si>
  <si>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</si>
  <si>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</si>
  <si>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</si>
  <si>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</si>
  <si>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</si>
  <si>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</si>
  <si>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</si>
  <si>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</si>
  <si>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</si>
  <si>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</si>
  <si>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</si>
  <si>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</si>
  <si>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</si>
  <si>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</si>
  <si>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</si>
  <si>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</si>
  <si>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</si>
  <si>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</si>
  <si>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</si>
  <si>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</si>
  <si>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</si>
  <si>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</si>
  <si>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</si>
  <si>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</si>
  <si>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</si>
  <si>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</si>
  <si>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</si>
  <si>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</si>
  <si>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</si>
  <si>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</si>
  <si>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</si>
  <si>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</si>
  <si>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</si>
  <si>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</si>
  <si>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</si>
  <si>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</si>
  <si>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</si>
  <si>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</si>
  <si>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</si>
  <si>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</si>
  <si>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</si>
  <si>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</si>
  <si>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:18-Jan-2026</t>
  </si>
  <si>
    <t>To Date :18-Jan-2026</t>
  </si>
  <si>
    <t>Reporting Time : 9:00 AM</t>
  </si>
  <si>
    <t>No Action Taken</t>
  </si>
  <si>
    <t>North</t>
  </si>
  <si>
    <t>Uttar Pradesh</t>
  </si>
  <si>
    <t>Varanasi</t>
  </si>
  <si>
    <t>Bhadoi</t>
  </si>
  <si>
    <t>UP3404</t>
  </si>
  <si>
    <t>Lahartara</t>
  </si>
  <si>
    <t xml:space="preserve">SONARPURA VARANASI </t>
  </si>
  <si>
    <t>SF0095211</t>
  </si>
  <si>
    <t>Ravi Kumar</t>
  </si>
  <si>
    <t>SONARPURA VARANASI  C2</t>
  </si>
  <si>
    <t>SONARPURA VARANASI  C2 G2</t>
  </si>
  <si>
    <t>Chetana Weekly</t>
  </si>
  <si>
    <t>SSF6502456</t>
  </si>
  <si>
    <t>OBC</t>
  </si>
  <si>
    <t>HINDU</t>
  </si>
  <si>
    <t>Animal Husbandry &amp; Poultry</t>
  </si>
  <si>
    <t>USHA CHAURASIA</t>
  </si>
  <si>
    <t>09-Oct-2024</t>
  </si>
  <si>
    <t>GL-1</t>
  </si>
  <si>
    <t>1.33 Yrs</t>
  </si>
  <si>
    <t>09 Oct 2024</t>
  </si>
  <si>
    <t>&lt;= 2 Years</t>
  </si>
  <si>
    <t>16-Oct-2024</t>
  </si>
  <si>
    <t>06-Feb-2026</t>
  </si>
  <si>
    <t>Close</t>
  </si>
  <si>
    <t/>
  </si>
  <si>
    <t>8808395333</t>
  </si>
  <si>
    <t>Aman Kumar Pathak/SF0075641</t>
  </si>
  <si>
    <t>Ravi</t>
  </si>
  <si>
    <t>Loan Officer</t>
  </si>
  <si>
    <t>CSS</t>
  </si>
  <si>
    <t>Completed-Report Submitted</t>
  </si>
  <si>
    <t xml:space="preserve">As per Digital Payment and borrower written statement Usha Churasia/358350011 paid the pre-closure
 amount of Rs. 6,087/- to the Loan Officer Ravi /SF0095211 on 24-Jan -2026 Rs- 5,680/- or 28-Jan -2026
 Rs- 407/-  total - Rs-6,087/- Collected but the same was not posted in the FIMO. 
Amount of Rs. 6,087/- posted in Loan No. 358350011 below mentioned:
#Amount of Rs. 3,550/- is posted in FIMO on date-  28 Jan 2026.
#Amount of Rs. 2,461.76/- is posted in FIMO on date- 6 Feb 2026.
# As per Degital Payment staff Ravi/SF0095211 on date - 10-02-2026 , Rs.- 75/- refunded was member account.
Total Fraud Amount of Rs. 6,087/-.
Recovered Amount of Rs. 6,087/-.
Net Fraud amount of Rs. 00/-.
Note: borrower written statement available and Digital Payment available. </t>
  </si>
  <si>
    <t>Ajay Gautam/SF0074699</t>
  </si>
  <si>
    <t>Vipin Yadav/SF0071928</t>
  </si>
  <si>
    <t>Santosh Yadav/SF0071836</t>
  </si>
  <si>
    <t>FN25-26-03881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</si>
</sst>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UP3404</v>
      </c>
      <c r="D5" s="63" t="str">
        <f>IF('Physical Cash at Safe'!D28="Yes", 'Physical Cash at Safe'!B4, 'Borrower Wise Details'!C5)</f>
        <v>Lahartara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46059</v>
      </c>
      <c r="H5" s="107" t="s">
        <v>278</v>
      </c>
      <c r="I5" s="61">
        <v>46059</v>
      </c>
      <c r="J5" s="74" t="str">
        <f>IF('Physical Cash at Safe'!D28="Yes",'Physical Cash at Safe'!E28,IF('Borrower Wise Details'!D5&lt;&gt;"",'Borrower Wise Details'!D5,""))</f>
        <v>FN25-26-03881</v>
      </c>
      <c r="K5" s="81">
        <v>1</v>
      </c>
      <c r="L5" s="82">
        <v>6087</v>
      </c>
      <c r="M5" s="82">
        <v>0</v>
      </c>
      <c r="N5" s="82" t="s">
        <v>283</v>
      </c>
      <c r="O5" s="82" t="s">
        <v>243</v>
      </c>
      <c r="P5" s="82" t="s">
        <v>281</v>
      </c>
      <c r="Q5" s="82" t="s">
        <v>282</v>
      </c>
      <c r="R5" s="75" t="str">
        <f>IF('Physical Cash at Safe'!$D$28="Yes", 'Physical Cash at Safe'!$A$28, IF('Borrower Wise Details'!F5&lt;&gt;"", 'Borrower Wise Details'!F5, ""))</f>
        <v>Ravi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SF0095211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279</v>
      </c>
      <c r="Z5" s="61">
        <v>46060</v>
      </c>
      <c r="AA5" s="61">
        <v>46210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6087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46099</v>
      </c>
      <c r="AH5" s="70" t="s">
        <v>280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UP3404</v>
      </c>
      <c r="C5" s="50" t="str">
        <f>IF('Fraud Investigation Report'!D5="", "", 'Fraud Investigation Report'!D5)</f>
        <v>Lahartara</v>
      </c>
      <c r="D5" s="68" t="str">
        <f>IF(OR('Fraud Investigation Report'!R5="", 'Fraud Investigation Report'!R5=0), "", 'Fraud Investigation Report'!R5)</f>
        <v>Ravi</v>
      </c>
      <c r="E5" s="68" t="str">
        <f>IF(OR('Fraud Investigation Report'!T5="", 'Fraud Investigation Report'!T5=0), "", 'Fraud Investigation Report'!T5)</f>
        <v>SF0095211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6087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6087</v>
      </c>
      <c r="O5" s="69">
        <f>IF('Fraud Investigation Report'!AD5="", "", 'Fraud Investigation Report'!AD5)</f>
        <v>6087</v>
      </c>
      <c r="P5" s="126">
        <f>IF(AND(N5="", O5=""), "", IF(O5="", N5, N5 - IF(ISNUMBER(O5), O5, 0)))</f>
        <v>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 t="s">
        <v>200</v>
      </c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Normal="90" workbookViewId="0">
      <selection activeCell="V5" sqref="V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UP3404</v>
      </c>
      <c r="C5" s="119" t="str">
        <f>IF('Loan Outstanding Report'!$H$5="", "", 'Loan Outstanding Report'!$H$5)</f>
        <v>Lahartara</v>
      </c>
      <c r="D5" s="41" t="s">
        <v>284</v>
      </c>
      <c r="E5" s="65">
        <v>46060</v>
      </c>
      <c r="F5" s="38" t="s">
        <v>276</v>
      </c>
      <c r="G5" s="49" t="s">
        <v>255</v>
      </c>
      <c r="H5" s="49" t="s">
        <v>277</v>
      </c>
      <c r="I5" s="120" t="s">
        <v>257</v>
      </c>
      <c r="J5" s="120" t="s">
        <v>260</v>
      </c>
      <c r="K5" s="120" t="s">
        <v>264</v>
      </c>
      <c r="L5" s="11">
        <v>358350011</v>
      </c>
      <c r="M5" s="65" t="s">
        <v>265</v>
      </c>
      <c r="N5" s="124">
        <v>45000</v>
      </c>
      <c r="O5" s="124">
        <v>710</v>
      </c>
      <c r="P5" s="121" t="s">
        <v>140</v>
      </c>
      <c r="Q5" s="80">
        <v>46046</v>
      </c>
      <c r="R5" s="124">
        <v>6087</v>
      </c>
      <c r="S5" s="124">
        <v>6012</v>
      </c>
      <c r="T5" s="124">
        <v>75</v>
      </c>
      <c r="U5" s="125">
        <f t="shared" ref="U5" si="0">IF(AND(ISBLANK(R5),ISBLANK(S5),ISBLANK(T5)),"",R5-(S5+T5))</f>
        <v>0</v>
      </c>
      <c r="V5" s="117" t="s">
        <v>202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165"/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7:D70" si="7">IF(J9&lt;&gt;"", $D$5, "")</f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H5" sqref="BH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2523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200726</v>
      </c>
      <c r="J5" s="38" t="s">
        <v>254</v>
      </c>
      <c r="K5" s="84">
        <v>200726</v>
      </c>
      <c r="L5" s="84" t="s">
        <v>255</v>
      </c>
      <c r="M5" s="38" t="s">
        <v>256</v>
      </c>
      <c r="N5" s="84">
        <v>458914</v>
      </c>
      <c r="O5" s="84" t="s">
        <v>257</v>
      </c>
      <c r="P5" s="84">
        <v>706002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358350011</v>
      </c>
      <c r="Z5" s="38" t="s">
        <v>264</v>
      </c>
      <c r="AA5" s="108" t="s">
        <v>265</v>
      </c>
      <c r="AB5" s="84">
        <v>45000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710</v>
      </c>
      <c r="AK5" s="84">
        <v>710</v>
      </c>
      <c r="AL5" s="108" t="s">
        <v>271</v>
      </c>
      <c r="AM5" s="84">
        <v>45000</v>
      </c>
      <c r="AN5" s="112">
        <v>8581.76</v>
      </c>
      <c r="AO5" s="112">
        <v>53581.760000000002</v>
      </c>
      <c r="AP5" s="112">
        <v>0</v>
      </c>
      <c r="AQ5" s="112">
        <v>75.239999999999995</v>
      </c>
      <c r="AR5" s="112">
        <v>75.239999999999995</v>
      </c>
      <c r="AS5" s="112">
        <v>0</v>
      </c>
      <c r="AT5" s="112">
        <v>0</v>
      </c>
      <c r="AU5" s="112">
        <v>0</v>
      </c>
      <c r="AV5" s="84">
        <v>75</v>
      </c>
      <c r="AW5" s="84"/>
      <c r="AX5" s="84"/>
      <c r="AY5" s="108" t="s">
        <v>271</v>
      </c>
      <c r="AZ5" s="84">
        <v>2455.54</v>
      </c>
      <c r="BA5" s="84">
        <v>6.22</v>
      </c>
      <c r="BB5" s="84" t="s">
        <v>272</v>
      </c>
      <c r="BC5" s="84" t="s">
        <v>273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46060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6087</v>
      </c>
      <c r="BQ5" s="117" t="s">
        <v>202</v>
      </c>
      <c r="BR5" s="130" t="s">
        <v>280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2026-03-18T10:08:09Z</dcterms:modified>
</cp:coreProperties>
</file>