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85193F8A-8F75-4F15-8BE4-2BD055EF4A28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<sst xmlns="http://schemas.openxmlformats.org/spreadsheetml/2006/main" count="435" uniqueCount="287">
  <si>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</si>
  <si>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</si>
  <si>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</si>
  <si>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</si>
  <si>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</si>
  <si>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</si>
  <si>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</si>
  <si>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</si>
  <si>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</si>
  <si>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</si>
  <si>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</si>
  <si>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</si>
  <si>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</si>
  <si>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</si>
  <si>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</si>
  <si>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</si>
  <si>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</si>
  <si>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</si>
  <si>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</si>
  <si>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</si>
  <si>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</si>
  <si>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</si>
  <si>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</si>
  <si>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</si>
  <si>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</si>
  <si>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</si>
  <si>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</si>
  <si>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</si>
  <si>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</si>
  <si>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</si>
  <si>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</si>
  <si>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</si>
  <si>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</si>
  <si>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</si>
  <si>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</si>
  <si>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</si>
  <si>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</si>
  <si>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</si>
  <si>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</si>
  <si>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</si>
  <si>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</si>
  <si>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</si>
  <si>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</si>
  <si>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</si>
  <si>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</si>
  <si>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</si>
  <si>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</si>
  <si>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</si>
  <si>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</si>
  <si>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</si>
  <si>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</si>
  <si>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</si>
  <si>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</si>
  <si>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</si>
  <si>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</si>
  <si>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</si>
  <si>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</si>
  <si>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</si>
  <si>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</si>
  <si>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</si>
  <si>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</si>
  <si>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</si>
  <si>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</si>
  <si>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</si>
  <si>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</si>
  <si>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</si>
  <si>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</si>
  <si>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</si>
  <si>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</si>
  <si>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</si>
  <si>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</si>
  <si>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</si>
  <si>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</si>
  <si>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</si>
  <si>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</si>
  <si>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</si>
  <si>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</si>
  <si>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</si>
  <si>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</si>
  <si>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</si>
  <si>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</si>
  <si>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</si>
  <si>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</si>
  <si>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</si>
  <si>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</si>
  <si>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</si>
  <si>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</si>
  <si>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</si>
  <si>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</si>
  <si>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</si>
  <si>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</si>
  <si>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</si>
  <si>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</si>
  <si>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</si>
  <si>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</si>
  <si>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</si>
  <si>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</si>
  <si>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</si>
  <si>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</si>
  <si>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</si>
  <si>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</si>
  <si>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</si>
  <si>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</si>
  <si>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</si>
  <si>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</si>
  <si>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</si>
  <si>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</si>
  <si>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</si>
  <si>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</si>
  <si>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</si>
  <si>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</si>
  <si>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</si>
  <si>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</si>
  <si>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</si>
  <si>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</si>
  <si>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</si>
  <si>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</si>
  <si>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</si>
  <si>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</si>
  <si>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</si>
  <si>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</si>
  <si>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</si>
  <si>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</si>
  <si>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</si>
  <si>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</si>
  <si>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</si>
  <si>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</si>
  <si>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</si>
  <si>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</si>
  <si>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</si>
  <si>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</si>
  <si>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</si>
  <si>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</si>
  <si>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</si>
  <si>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</si>
  <si>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</si>
  <si>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</si>
  <si>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</si>
  <si>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</si>
  <si>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</si>
  <si>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</si>
  <si>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</si>
  <si>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</si>
  <si>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</si>
  <si>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</si>
  <si>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</si>
  <si>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</si>
  <si>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</si>
  <si>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</si>
  <si>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</si>
  <si>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</si>
  <si>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</si>
  <si>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</si>
  <si>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</si>
  <si>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</si>
  <si>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</si>
  <si>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</si>
  <si>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</si>
  <si>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</si>
  <si>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</si>
  <si>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</si>
  <si>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</si>
  <si>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</si>
  <si>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</si>
  <si>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</si>
  <si>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</si>
  <si>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</si>
  <si>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</si>
  <si>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</si>
  <si>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</si>
  <si>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</si>
  <si>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</si>
  <si>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</si>
  <si>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</si>
  <si>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</si>
  <si>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</si>
  <si>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</si>
  <si>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</si>
  <si>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</si>
  <si>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</si>
  <si>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</si>
  <si>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</si>
  <si>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</si>
  <si>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</si>
  <si>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</si>
  <si>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</si>
  <si>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</si>
  <si>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</si>
  <si>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</si>
  <si>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</si>
  <si>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</si>
  <si>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</si>
  <si>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</si>
  <si>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</si>
  <si>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</si>
  <si>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</si>
  <si>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</si>
  <si>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</si>
  <si>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</si>
  <si>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</si>
  <si>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</si>
  <si>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</si>
  <si>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</si>
  <si>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</si>
  <si>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</si>
  <si>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</si>
  <si>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</si>
  <si>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</si>
  <si>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</si>
  <si>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</si>
  <si>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</si>
  <si>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</si>
  <si>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</si>
  <si>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</si>
  <si>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</si>
  <si>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</si>
  <si>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</si>
  <si>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</si>
  <si>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</si>
  <si>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</si>
  <si>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</si>
  <si>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</si>
  <si>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</si>
  <si>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</si>
  <si>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</si>
  <si>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</si>
  <si>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</si>
  <si>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</si>
  <si>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</si>
  <si>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</si>
  <si>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</si>
  <si>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</si>
  <si>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</si>
  <si>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</si>
  <si>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</si>
  <si>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</si>
  <si>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</si>
  <si>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</si>
  <si>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</si>
  <si>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</si>
  <si>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</si>
  <si>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</si>
  <si>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</si>
  <si>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</si>
  <si>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</si>
  <si>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</si>
  <si>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</si>
  <si>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</si>
  <si>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</si>
  <si>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</si>
  <si>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Jharkhand</t>
  </si>
  <si>
    <t>Deoghar</t>
  </si>
  <si>
    <t>Dumka</t>
  </si>
  <si>
    <t>JH2678</t>
  </si>
  <si>
    <t>Bermo</t>
  </si>
  <si>
    <t>Phusro</t>
  </si>
  <si>
    <t>SF0093474</t>
  </si>
  <si>
    <t>Md Sakil Ansari</t>
  </si>
  <si>
    <t>Phusro C2</t>
  </si>
  <si>
    <t>Phusro C2 Chand1</t>
  </si>
  <si>
    <t>Chetana</t>
  </si>
  <si>
    <t>SSF3722747</t>
  </si>
  <si>
    <t>OBC</t>
  </si>
  <si>
    <t>HINDU</t>
  </si>
  <si>
    <t>Kirana shop</t>
  </si>
  <si>
    <t>REENA DANDEWALA</t>
  </si>
  <si>
    <t>Tue</t>
  </si>
  <si>
    <t>2</t>
  </si>
  <si>
    <t>2.20 Yrs</t>
  </si>
  <si>
    <t>25 Dec 2023</t>
  </si>
  <si>
    <t>&gt; 2 to 4 Years</t>
  </si>
  <si>
    <t>Ajay Kumar Das</t>
  </si>
  <si>
    <t>Gautam Kumar</t>
  </si>
  <si>
    <t>SF0040032</t>
  </si>
  <si>
    <t>Loan Officer</t>
  </si>
  <si>
    <t>354301942</t>
  </si>
  <si>
    <t>As per loan crad emi fruad done by LO-Gautam Kumar he collected amount of Rs.2240 on dated 05-11-2024  but collected amount not posted in Fimo, Again he collected amount of rs.2240 on dated 03-12-2024 but collected amount not posted in FIMO.(2240+2240=4480)</t>
  </si>
  <si>
    <t>No Action Taken</t>
  </si>
  <si>
    <t>Terminated</t>
  </si>
  <si>
    <t>Completed-Report Submitted</t>
  </si>
  <si>
    <t>CSS</t>
  </si>
  <si>
    <t>During the CSS, it was observed that the loan officer Gautam Kumar/SF0040032 had embezzled Rs. 4480/- from the 01 borrowers' collections amount and out of that Rs. 0/- accounted in FIMO as EMI basis. Now, a total of Rs. 4480/- is yet to be recovered from him.</t>
  </si>
  <si>
    <t>As per loan crad emi fruad done by LO-Gautam Kumar he collected amount of Rs.2240 on dated 05-11-2024  but collected amount not posted in Fimo.</t>
  </si>
  <si>
    <t>A per loan crad LO-Gautam Kumar,he collected amount of rs.2240 on dated 03-12-2024 but collected amount not posted in FIMO.</t>
  </si>
  <si>
    <t>Sunil Kumar/SF0024022</t>
  </si>
  <si>
    <t>Chitta ranjan Rout/SF0010016</t>
  </si>
  <si>
    <t>FN25-26-03883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</si>
</sst>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5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JH2678</v>
      </c>
      <c r="D5" s="64" t="str">
        <f>IF('Physical Cash at Safe'!D28="Yes", 'Physical Cash at Safe'!A4, 'Borrower Wise Details'!C5)</f>
        <v>Bermo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46068</v>
      </c>
      <c r="H5" s="62" t="s">
        <v>280</v>
      </c>
      <c r="I5" s="61">
        <v>46071</v>
      </c>
      <c r="J5" s="79" t="str">
        <f>IF('Physical Cash at Safe'!D28="Yes",'Physical Cash at Safe'!E28,IF('Borrower Wise Details'!D5&lt;&gt;"",'Borrower Wise Details'!D5,""))</f>
        <v>FN25-26-03883</v>
      </c>
      <c r="K5" s="90">
        <v>1</v>
      </c>
      <c r="L5" s="91">
        <v>4480</v>
      </c>
      <c r="M5" s="91">
        <v>0</v>
      </c>
      <c r="N5" s="91" t="s">
        <v>284</v>
      </c>
      <c r="O5" s="91" t="s">
        <v>285</v>
      </c>
      <c r="P5" s="91" t="s">
        <v>239</v>
      </c>
      <c r="Q5" s="91" t="s">
        <v>239</v>
      </c>
      <c r="R5" s="80" t="str">
        <f>IF('Physical Cash at Safe'!$D$28="Yes", 'Physical Cash at Safe'!$A$28, IF('Borrower Wise Details'!F5&lt;&gt;"", 'Borrower Wise Details'!F5, ""))</f>
        <v>Gautam Kumar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SF0040032</v>
      </c>
      <c r="U5" s="84" t="s">
        <v>278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279</v>
      </c>
      <c r="Z5" s="61">
        <v>46087</v>
      </c>
      <c r="AA5" s="61">
        <v>46087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4480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4480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46104</v>
      </c>
      <c r="AH5" s="75" t="s">
        <v>281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JH2678</v>
      </c>
      <c r="C5" s="50" t="str">
        <f>IF('Fraud Investigation Report'!D5="", "", 'Fraud Investigation Report'!D5)</f>
        <v>Bermo</v>
      </c>
      <c r="D5" s="73" t="str">
        <f>IF(OR('Fraud Investigation Report'!R5="", 'Fraud Investigation Report'!R5=0), "", 'Fraud Investigation Report'!R5)</f>
        <v>Gautam Kumar</v>
      </c>
      <c r="E5" s="73" t="str">
        <f>IF(OR('Fraud Investigation Report'!T5="", 'Fraud Investigation Report'!T5=0), "", 'Fraud Investigation Report'!T5)</f>
        <v>SF0040032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FN25-26-03883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4480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4480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4480</v>
      </c>
      <c r="Q5" s="49"/>
      <c r="R5" s="95" t="s">
        <v>277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240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251</v>
      </c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 t="s">
        <v>250</v>
      </c>
      <c r="B6" s="18">
        <v>46087</v>
      </c>
      <c r="C6" s="18">
        <v>46086</v>
      </c>
      <c r="D6" s="18">
        <v>46087</v>
      </c>
      <c r="E6" s="19">
        <v>0.33333333333333331</v>
      </c>
    </row>
    <row r="7" spans="1:5" ht="15.6" x14ac:dyDescent="0.3">
      <c r="A7" s="153" t="s">
        <v>68</v>
      </c>
      <c r="B7" s="154"/>
      <c r="C7" s="154"/>
      <c r="D7" s="154"/>
      <c r="E7" s="154"/>
    </row>
    <row r="8" spans="1:5" ht="15" customHeight="1" x14ac:dyDescent="0.3">
      <c r="A8" s="155" t="s">
        <v>69</v>
      </c>
      <c r="B8" s="157" t="s">
        <v>90</v>
      </c>
      <c r="C8" s="158"/>
      <c r="D8" s="159" t="s">
        <v>70</v>
      </c>
      <c r="E8" s="160"/>
    </row>
    <row r="9" spans="1:5" ht="14.4" x14ac:dyDescent="0.3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150</v>
      </c>
      <c r="C11" s="23">
        <f>B11*A11</f>
        <v>75000</v>
      </c>
      <c r="D11" s="25">
        <v>150</v>
      </c>
      <c r="E11" s="23">
        <f t="shared" ref="E11:E17" si="0">D11*A11</f>
        <v>75000</v>
      </c>
    </row>
    <row r="12" spans="1:5" ht="14.4" x14ac:dyDescent="0.3">
      <c r="A12" s="24">
        <v>200</v>
      </c>
      <c r="B12" s="25">
        <v>11</v>
      </c>
      <c r="C12" s="23">
        <f>B12*A12</f>
        <v>2200</v>
      </c>
      <c r="D12" s="25">
        <v>11</v>
      </c>
      <c r="E12" s="23">
        <f t="shared" si="0"/>
        <v>2200</v>
      </c>
    </row>
    <row r="13" spans="1:5" ht="14.4" x14ac:dyDescent="0.3">
      <c r="A13" s="24">
        <v>100</v>
      </c>
      <c r="B13" s="25">
        <v>64</v>
      </c>
      <c r="C13" s="23">
        <f t="shared" ref="C13:C17" si="1">B13*A13</f>
        <v>6400</v>
      </c>
      <c r="D13" s="25">
        <v>64</v>
      </c>
      <c r="E13" s="23">
        <f t="shared" si="0"/>
        <v>6400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83890</v>
      </c>
      <c r="D19" s="30" t="s">
        <v>74</v>
      </c>
      <c r="E19" s="31">
        <f>SUM(E10:E18)</f>
        <v>83890</v>
      </c>
    </row>
    <row r="20" spans="1:5" ht="30" customHeight="1" x14ac:dyDescent="0.3">
      <c r="A20" s="161" t="s">
        <v>95</v>
      </c>
      <c r="B20" s="162"/>
      <c r="C20" s="32"/>
      <c r="D20" s="33" t="s">
        <v>89</v>
      </c>
      <c r="E20" s="34"/>
    </row>
    <row r="21" spans="1:5" ht="30" customHeight="1" x14ac:dyDescent="0.3">
      <c r="A21" s="163" t="s">
        <v>86</v>
      </c>
      <c r="B21" s="164"/>
      <c r="C21" s="34"/>
      <c r="D21" s="33" t="s">
        <v>87</v>
      </c>
      <c r="E21" s="34"/>
    </row>
    <row r="22" spans="1:5" ht="30" customHeight="1" x14ac:dyDescent="0.3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">
      <c r="A23" s="163" t="s">
        <v>77</v>
      </c>
      <c r="B23" s="164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48"/>
      <c r="C24" s="148"/>
      <c r="D24" s="148"/>
      <c r="E24" s="148"/>
    </row>
    <row r="25" spans="1:5" ht="57.75" customHeight="1" x14ac:dyDescent="0.3">
      <c r="A25" s="36" t="s">
        <v>78</v>
      </c>
      <c r="B25" s="137"/>
      <c r="C25" s="137"/>
      <c r="D25" s="137"/>
      <c r="E25" s="137"/>
    </row>
    <row r="26" spans="1:5" ht="20.100000000000001" customHeight="1" x14ac:dyDescent="0.3">
      <c r="A26" s="142" t="s">
        <v>183</v>
      </c>
      <c r="B26" s="142"/>
      <c r="C26" s="142"/>
      <c r="D26" s="142"/>
      <c r="E26" s="142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40" t="s">
        <v>212</v>
      </c>
      <c r="E29" s="141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213</v>
      </c>
      <c r="B32" s="38"/>
      <c r="C32" s="37" t="s">
        <v>79</v>
      </c>
      <c r="D32" s="138"/>
      <c r="E32" s="139"/>
    </row>
    <row r="33" spans="1:5" ht="18" customHeight="1" x14ac:dyDescent="0.3">
      <c r="A33" s="37" t="s">
        <v>80</v>
      </c>
      <c r="B33" s="38"/>
      <c r="C33" s="39" t="s">
        <v>81</v>
      </c>
      <c r="D33" s="132" t="s">
        <v>82</v>
      </c>
      <c r="E33" s="133"/>
    </row>
    <row r="34" spans="1:5" ht="27.6" x14ac:dyDescent="0.3">
      <c r="A34" s="39" t="s">
        <v>214</v>
      </c>
      <c r="B34" s="38"/>
      <c r="C34" s="39" t="s">
        <v>215</v>
      </c>
      <c r="D34" s="134"/>
      <c r="E34" s="135"/>
    </row>
    <row r="35" spans="1:5" ht="27.6" x14ac:dyDescent="0.3">
      <c r="A35" s="39" t="s">
        <v>216</v>
      </c>
      <c r="B35" s="38"/>
      <c r="C35" s="39" t="s">
        <v>218</v>
      </c>
      <c r="D35" s="134"/>
      <c r="E35" s="135"/>
    </row>
    <row r="36" spans="1:5" ht="25.5" customHeight="1" x14ac:dyDescent="0.3">
      <c r="A36" s="39" t="s">
        <v>217</v>
      </c>
      <c r="B36" s="38"/>
      <c r="C36" s="39" t="s">
        <v>219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JH2678</v>
      </c>
      <c r="C5" s="60" t="str">
        <f>IF('Loan Outstanding Report'!$H$5="", "", 'Loan Outstanding Report'!$H$5)</f>
        <v>Bermo</v>
      </c>
      <c r="D5" s="41" t="s">
        <v>286</v>
      </c>
      <c r="E5" s="66">
        <v>46087</v>
      </c>
      <c r="F5" s="93" t="s">
        <v>272</v>
      </c>
      <c r="G5" s="49" t="s">
        <v>273</v>
      </c>
      <c r="H5" s="49" t="s">
        <v>274</v>
      </c>
      <c r="I5" s="49" t="s">
        <v>258</v>
      </c>
      <c r="J5" s="49" t="s">
        <v>261</v>
      </c>
      <c r="K5" s="49" t="s">
        <v>265</v>
      </c>
      <c r="L5" s="11" t="s">
        <v>275</v>
      </c>
      <c r="M5" s="67">
        <v>45285</v>
      </c>
      <c r="N5" s="49">
        <v>42000</v>
      </c>
      <c r="O5" s="49">
        <v>2240</v>
      </c>
      <c r="P5" s="67" t="s">
        <v>133</v>
      </c>
      <c r="Q5" s="89">
        <v>45601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282</v>
      </c>
    </row>
    <row r="6" spans="1:23" ht="30" customHeight="1" x14ac:dyDescent="0.3">
      <c r="A6" s="65">
        <v>2</v>
      </c>
      <c r="B6" s="60" t="str">
        <f>IF(J6&lt;&gt;"", $B$5, "")</f>
        <v>JH2678</v>
      </c>
      <c r="C6" s="50" t="str">
        <f>IF(J6&lt;&gt;"", $C$5, "")</f>
        <v>Bermo</v>
      </c>
      <c r="D6" s="50" t="str">
        <f>IF(J6&lt;&gt;"", $D$5, "")</f>
        <v>FN25-26-03883</v>
      </c>
      <c r="E6" s="66">
        <v>46087</v>
      </c>
      <c r="F6" s="50" t="str">
        <f>IF(J6&lt;&gt;"", $F$5, "")</f>
        <v>Gautam Kumar</v>
      </c>
      <c r="G6" s="50" t="str">
        <f>IF(J6&lt;&gt;"", $G$5, "")</f>
        <v>SF0040032</v>
      </c>
      <c r="H6" s="50" t="str">
        <f>IF(J6&lt;&gt;"", $H$5, "")</f>
        <v>Loan Officer</v>
      </c>
      <c r="I6" s="49" t="s">
        <v>258</v>
      </c>
      <c r="J6" s="49" t="s">
        <v>261</v>
      </c>
      <c r="K6" s="49" t="s">
        <v>265</v>
      </c>
      <c r="L6" s="11" t="s">
        <v>275</v>
      </c>
      <c r="M6" s="67">
        <v>45285</v>
      </c>
      <c r="N6" s="49">
        <v>42000</v>
      </c>
      <c r="O6" s="49">
        <v>2240</v>
      </c>
      <c r="P6" s="67" t="s">
        <v>133</v>
      </c>
      <c r="Q6" s="67">
        <v>45629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283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5" sqref="BP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44787</v>
      </c>
      <c r="J5" s="128" t="s">
        <v>255</v>
      </c>
      <c r="K5" s="128">
        <v>44787</v>
      </c>
      <c r="L5" s="128" t="s">
        <v>256</v>
      </c>
      <c r="M5" s="128" t="s">
        <v>257</v>
      </c>
      <c r="N5" s="128">
        <v>361055</v>
      </c>
      <c r="O5" s="128" t="s">
        <v>258</v>
      </c>
      <c r="P5" s="128">
        <v>519421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264</v>
      </c>
      <c r="Y5" s="128">
        <v>354301942</v>
      </c>
      <c r="Z5" s="128" t="s">
        <v>265</v>
      </c>
      <c r="AA5" s="130">
        <v>45283</v>
      </c>
      <c r="AB5" s="129">
        <v>42000</v>
      </c>
      <c r="AC5" s="128" t="s">
        <v>266</v>
      </c>
      <c r="AD5" s="128">
        <v>24</v>
      </c>
      <c r="AE5" s="128" t="s">
        <v>267</v>
      </c>
      <c r="AF5" s="128" t="s">
        <v>268</v>
      </c>
      <c r="AG5" s="128" t="s">
        <v>269</v>
      </c>
      <c r="AH5" s="128" t="s">
        <v>270</v>
      </c>
      <c r="AI5" s="130">
        <v>45328</v>
      </c>
      <c r="AJ5" s="129">
        <v>2240</v>
      </c>
      <c r="AK5" s="129">
        <v>2240</v>
      </c>
      <c r="AL5" s="128"/>
      <c r="AM5" s="129"/>
      <c r="AN5" s="129"/>
      <c r="AO5" s="129"/>
      <c r="AP5" s="129"/>
      <c r="AQ5" s="129"/>
      <c r="AR5" s="129"/>
      <c r="AS5" s="129"/>
      <c r="AT5" s="129"/>
      <c r="AU5" s="129"/>
      <c r="AV5" s="128"/>
      <c r="AW5" s="95"/>
      <c r="AX5" s="95"/>
      <c r="AY5" s="127"/>
      <c r="AZ5" s="95"/>
      <c r="BA5" s="95"/>
      <c r="BB5" s="95"/>
      <c r="BC5" s="95"/>
      <c r="BD5" s="95"/>
      <c r="BE5" s="95"/>
      <c r="BF5" s="95"/>
      <c r="BG5" s="95"/>
      <c r="BH5" s="97" t="s">
        <v>271</v>
      </c>
      <c r="BI5" s="95" t="s">
        <v>105</v>
      </c>
      <c r="BJ5" s="97">
        <v>46087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4480</v>
      </c>
      <c r="BQ5" s="42" t="s">
        <v>195</v>
      </c>
      <c r="BR5" s="96" t="s">
        <v>276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2026-03-23T05:25:45Z</dcterms:modified>
</cp:coreProperties>
</file>