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84/"/>
    </mc:Choice>
  </mc:AlternateContent>
  <xr:revisionPtr revIDLastSave="49" documentId="8_{4E800207-9C94-44FC-9A82-48A83C79BA54}" xr6:coauthVersionLast="47" xr6:coauthVersionMax="47" xr10:uidLastSave="{1D6350AA-E233-40B5-8E1D-C81BFF7A9B9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<sst xmlns="http://schemas.openxmlformats.org/spreadsheetml/2006/main" count="357" uniqueCount="288">
  <si>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</si>
  <si>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</si>
  <si>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</si>
  <si>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</si>
  <si>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</si>
  <si>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</si>
  <si>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</si>
  <si>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</si>
  <si>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</si>
  <si>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</si>
  <si>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</si>
  <si>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</si>
  <si>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</si>
  <si>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</si>
  <si>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</si>
  <si>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</si>
  <si>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</si>
  <si>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</si>
  <si>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</si>
  <si>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</si>
  <si>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</si>
  <si>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</si>
  <si>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</si>
  <si>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</si>
  <si>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</si>
  <si>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</si>
  <si>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</si>
  <si>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</si>
  <si>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</si>
  <si>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</si>
  <si>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</si>
  <si>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</si>
  <si>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</si>
  <si>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</si>
  <si>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</si>
  <si>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</si>
  <si>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</si>
  <si>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</si>
  <si>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</si>
  <si>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</si>
  <si>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</si>
  <si>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</si>
  <si>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</si>
  <si>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</si>
  <si>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</si>
  <si>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</si>
  <si>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</si>
  <si>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</si>
  <si>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</si>
  <si>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</si>
  <si>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</si>
  <si>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</si>
  <si>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</si>
  <si>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</si>
  <si>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</si>
  <si>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</si>
  <si>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</si>
  <si>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</si>
  <si>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</si>
  <si>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</si>
  <si>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</si>
  <si>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</si>
  <si>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</si>
  <si>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</si>
  <si>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</si>
  <si>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</si>
  <si>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</si>
  <si>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</si>
  <si>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</si>
  <si>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</si>
  <si>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</si>
  <si>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</si>
  <si>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</si>
  <si>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</si>
  <si>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</si>
  <si>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</si>
  <si>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</si>
  <si>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</si>
  <si>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</si>
  <si>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</si>
  <si>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</si>
  <si>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</si>
  <si>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</si>
  <si>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</si>
  <si>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</si>
  <si>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</si>
  <si>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</si>
  <si>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</si>
  <si>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</si>
  <si>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</si>
  <si>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</si>
  <si>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</si>
  <si>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</si>
  <si>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</si>
  <si>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</si>
  <si>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</si>
  <si>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</si>
  <si>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</si>
  <si>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</si>
  <si>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</si>
  <si>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</si>
  <si>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</si>
  <si>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</si>
  <si>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</si>
  <si>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</si>
  <si>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</si>
  <si>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</si>
  <si>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</si>
  <si>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</si>
  <si>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</si>
  <si>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</si>
  <si>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</si>
  <si>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</si>
  <si>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</si>
  <si>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</si>
  <si>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</si>
  <si>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</si>
  <si>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</si>
  <si>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</si>
  <si>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</si>
  <si>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</si>
  <si>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</si>
  <si>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</si>
  <si>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</si>
  <si>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</si>
  <si>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</si>
  <si>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</si>
  <si>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</si>
  <si>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</si>
  <si>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</si>
  <si>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</si>
  <si>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</si>
  <si>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</si>
  <si>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</si>
  <si>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</si>
  <si>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</si>
  <si>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</si>
  <si>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</si>
  <si>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</si>
  <si>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</si>
  <si>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</si>
  <si>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</si>
  <si>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</si>
  <si>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</si>
  <si>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</si>
  <si>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</si>
  <si>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</si>
  <si>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</si>
  <si>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</si>
  <si>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</si>
  <si>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</si>
  <si>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</si>
  <si>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</si>
  <si>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</si>
  <si>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</si>
  <si>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</si>
  <si>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</si>
  <si>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</si>
  <si>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</si>
  <si>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</si>
  <si>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</si>
  <si>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</si>
  <si>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</si>
  <si>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</si>
  <si>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</si>
  <si>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</si>
  <si>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</si>
  <si>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</si>
  <si>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</si>
  <si>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</si>
  <si>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</si>
  <si>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</si>
  <si>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</si>
  <si>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</si>
  <si>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</si>
  <si>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</si>
  <si>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</si>
  <si>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</si>
  <si>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</si>
  <si>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</si>
  <si>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</si>
  <si>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</si>
  <si>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</si>
  <si>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</si>
  <si>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</si>
  <si>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</si>
  <si>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</si>
  <si>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</si>
  <si>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</si>
  <si>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</si>
  <si>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</si>
  <si>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</si>
  <si>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</si>
  <si>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</si>
  <si>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</si>
  <si>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</si>
  <si>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</si>
  <si>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</si>
  <si>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</si>
  <si>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</si>
  <si>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</si>
  <si>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</si>
  <si>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</si>
  <si>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</si>
  <si>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</si>
  <si>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</si>
  <si>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</si>
  <si>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</si>
  <si>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</si>
  <si>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</si>
  <si>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</si>
  <si>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</si>
  <si>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</si>
  <si>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</si>
  <si>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</si>
  <si>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</si>
  <si>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</si>
  <si>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</si>
  <si>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</si>
  <si>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</si>
  <si>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</si>
  <si>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</si>
  <si>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</si>
  <si>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</si>
  <si>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</si>
  <si>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</si>
  <si>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</si>
  <si>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</si>
  <si>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</si>
  <si>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</si>
  <si>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</si>
  <si>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</si>
  <si>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</si>
  <si>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</si>
  <si>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</si>
  <si>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</si>
  <si>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</si>
  <si>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</si>
  <si>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</si>
  <si>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</si>
  <si>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</si>
  <si>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</si>
  <si>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</si>
  <si>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</si>
  <si>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:18-Jan-2026</t>
  </si>
  <si>
    <t>To Date :18-Jan-2026</t>
  </si>
  <si>
    <t>Reporting Time : 9:00 AM</t>
  </si>
  <si>
    <t>No Action Taken</t>
  </si>
  <si>
    <t>North</t>
  </si>
  <si>
    <t>Uttar Pradesh</t>
  </si>
  <si>
    <t>Gorakhpur</t>
  </si>
  <si>
    <t>Maharajganj</t>
  </si>
  <si>
    <t>UP3259</t>
  </si>
  <si>
    <t>Naurangia</t>
  </si>
  <si>
    <t>PADRI MEHADIYA</t>
  </si>
  <si>
    <t>SF0098585</t>
  </si>
  <si>
    <t>Sarvesh Giri</t>
  </si>
  <si>
    <t>PADRI MEHADIYA C1</t>
  </si>
  <si>
    <t>PADRI MEHADIYA C1 Nirmala Devi Paswan1</t>
  </si>
  <si>
    <t>Chetana</t>
  </si>
  <si>
    <t>SSF2769697</t>
  </si>
  <si>
    <t>EBC</t>
  </si>
  <si>
    <t>MUSLIM</t>
  </si>
  <si>
    <t>Agriculture &amp; Farming</t>
  </si>
  <si>
    <t>SARAHANA</t>
  </si>
  <si>
    <t>30-Oct-2023</t>
  </si>
  <si>
    <t>04</t>
  </si>
  <si>
    <t>2</t>
  </si>
  <si>
    <t>3.46 Yrs</t>
  </si>
  <si>
    <t>21 Sep 2022</t>
  </si>
  <si>
    <t>&gt; 2 to 4 Years</t>
  </si>
  <si>
    <t>04-Dec-2023</t>
  </si>
  <si>
    <t>15-May-2025</t>
  </si>
  <si>
    <t>Open</t>
  </si>
  <si>
    <t/>
  </si>
  <si>
    <t>7310913892</t>
  </si>
  <si>
    <t>Aman Kumar Pathak/SF0075641</t>
  </si>
  <si>
    <t>As per Digital Payment, borrower Sarahana/353454235 paid the EMI amount of Rs. 5,660/- to the Loan Officer Dipu/SF0093076 on Rs-3,420/- paid on date- 04-Mar-2025, Rs-20/- paid on date- 04-Apr-2025 or Rs- 2220/- paid on date- 11-Jun-2025, but the same was not posted in the FIMO.
# Borrower Paid an EMI amount of Rs. 3,420/- on date 04-Mar-2025.
# Borrower Paid an EMI amount of Rs. 20/- on date 04-Apr-2025.
# Borrower Paid an EMI amount of Rs. 2,220/- on date 11-Jun-2025.
Gross fraud amount : Rs. 5,660/-
Recover and posted in FIMO : Rs. 00/-
To be recovered amount : Rs. 5,660/-
Borrower written statement, Digital Payment available.</t>
  </si>
  <si>
    <t>FN25-26-03884</t>
  </si>
  <si>
    <t>Dipu</t>
  </si>
  <si>
    <t>SF0093076</t>
  </si>
  <si>
    <t>Loan Officer</t>
  </si>
  <si>
    <t>CSS</t>
  </si>
  <si>
    <t>Sudhir Tiwari/SF0098608</t>
  </si>
  <si>
    <t>Vidhan Chandra Rai/SF0081396</t>
  </si>
  <si>
    <t>Vipin Yadav/SF0071928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</si>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</sst>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UP3259</v>
      </c>
      <c r="D5" s="63" t="str">
        <f>IF('Physical Cash at Safe'!D28="Yes", 'Physical Cash at Safe'!B4, 'Borrower Wise Details'!C5)</f>
        <v>Naurangia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46080</v>
      </c>
      <c r="H5" s="107" t="s">
        <v>282</v>
      </c>
      <c r="I5" s="61">
        <v>46088</v>
      </c>
      <c r="J5" s="74" t="str">
        <f>IF('Physical Cash at Safe'!D28="Yes",'Physical Cash at Safe'!E28,IF('Borrower Wise Details'!D5&lt;&gt;"",'Borrower Wise Details'!D5,""))</f>
        <v>FN25-26-03884</v>
      </c>
      <c r="K5" s="81">
        <v>1</v>
      </c>
      <c r="L5" s="82">
        <v>5660</v>
      </c>
      <c r="M5" s="82">
        <v>0</v>
      </c>
      <c r="N5" s="82" t="s">
        <v>283</v>
      </c>
      <c r="O5" s="82" t="s">
        <v>243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Dipu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SF0093076</v>
      </c>
      <c r="U5" s="77" t="s">
        <v>286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46087</v>
      </c>
      <c r="AA5" s="61">
        <v>46088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46090</v>
      </c>
      <c r="AH5" s="70" t="s">
        <v>277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UP3259</v>
      </c>
      <c r="C5" s="50" t="str">
        <f>IF('Fraud Investigation Report'!D5="", "", 'Fraud Investigation Report'!D5)</f>
        <v>Naurangia</v>
      </c>
      <c r="D5" s="68" t="str">
        <f>IF(OR('Fraud Investigation Report'!R5="", 'Fraud Investigation Report'!R5=0), "", 'Fraud Investigation Report'!R5)</f>
        <v>Dipu</v>
      </c>
      <c r="E5" s="68" t="str">
        <f>IF(OR('Fraud Investigation Report'!T5="", 'Fraud Investigation Report'!T5=0), "", 'Fraud Investigation Report'!T5)</f>
        <v>SF0093076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5660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 t="s">
        <v>200</v>
      </c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Normal="90" workbookViewId="0">
      <selection activeCell="L5" sqref="L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UP3259</v>
      </c>
      <c r="C5" s="119" t="str">
        <f>IF('Loan Outstanding Report'!$H$5="", "", 'Loan Outstanding Report'!$H$5)</f>
        <v>Naurangia</v>
      </c>
      <c r="D5" s="41" t="s">
        <v>278</v>
      </c>
      <c r="E5" s="65">
        <v>46087</v>
      </c>
      <c r="F5" s="38" t="s">
        <v>279</v>
      </c>
      <c r="G5" s="49" t="s">
        <v>280</v>
      </c>
      <c r="H5" s="49" t="s">
        <v>281</v>
      </c>
      <c r="I5" s="120" t="s">
        <v>257</v>
      </c>
      <c r="J5" s="120" t="s">
        <v>260</v>
      </c>
      <c r="K5" s="120" t="s">
        <v>264</v>
      </c>
      <c r="L5" s="11">
        <v>353454235</v>
      </c>
      <c r="M5" s="65" t="s">
        <v>265</v>
      </c>
      <c r="N5" s="124">
        <v>64000</v>
      </c>
      <c r="O5" s="124">
        <v>3420</v>
      </c>
      <c r="P5" s="121" t="s">
        <v>139</v>
      </c>
      <c r="Q5" s="80">
        <v>45720</v>
      </c>
      <c r="R5" s="124">
        <v>3420</v>
      </c>
      <c r="S5" s="124">
        <v>0</v>
      </c>
      <c r="T5" s="124">
        <v>0</v>
      </c>
      <c r="U5" s="125">
        <f t="shared" ref="U5" si="0">IF(AND(ISBLANK(R5),ISBLANK(S5),ISBLANK(T5)),"",R5-(S5+T5))</f>
        <v>3420</v>
      </c>
      <c r="V5" s="117" t="s">
        <v>202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UP3259</v>
      </c>
      <c r="C6" s="119" t="str">
        <f>IF(J6&lt;&gt;"", $C$5, "")</f>
        <v>Naurangia</v>
      </c>
      <c r="D6" s="41" t="s">
        <v>278</v>
      </c>
      <c r="E6" s="65">
        <v>46087</v>
      </c>
      <c r="F6" s="38" t="s">
        <v>279</v>
      </c>
      <c r="G6" s="49" t="s">
        <v>280</v>
      </c>
      <c r="H6" s="49" t="s">
        <v>281</v>
      </c>
      <c r="I6" s="120" t="s">
        <v>257</v>
      </c>
      <c r="J6" s="120" t="s">
        <v>260</v>
      </c>
      <c r="K6" s="120" t="s">
        <v>264</v>
      </c>
      <c r="L6" s="11">
        <v>353454235</v>
      </c>
      <c r="M6" s="65" t="s">
        <v>265</v>
      </c>
      <c r="N6" s="124">
        <v>64000</v>
      </c>
      <c r="O6" s="124">
        <v>3420</v>
      </c>
      <c r="P6" s="121" t="s">
        <v>139</v>
      </c>
      <c r="Q6" s="80">
        <v>45751</v>
      </c>
      <c r="R6" s="124">
        <v>20</v>
      </c>
      <c r="S6" s="124">
        <v>0</v>
      </c>
      <c r="T6" s="124">
        <v>0</v>
      </c>
      <c r="U6" s="125">
        <f t="shared" ref="U6:U69" si="1">IF(AND(ISBLANK(R6),ISBLANK(S6),ISBLANK(T6)),"",R6-(S6+T6))</f>
        <v>20</v>
      </c>
      <c r="V6" s="117" t="s">
        <v>202</v>
      </c>
      <c r="W6" s="122" t="s">
        <v>277</v>
      </c>
    </row>
    <row r="7" spans="1:23" ht="25" customHeight="1" x14ac:dyDescent="0.3">
      <c r="A7" s="64">
        <v>3</v>
      </c>
      <c r="B7" s="60" t="str">
        <f t="shared" ref="B7:B70" si="2">IF(J7&lt;&gt;"", $B$5, "")</f>
        <v>UP3259</v>
      </c>
      <c r="C7" s="119" t="str">
        <f t="shared" ref="C7:C70" si="3">IF(J7&lt;&gt;"", $C$5, "")</f>
        <v>Naurangia</v>
      </c>
      <c r="D7" s="41" t="s">
        <v>278</v>
      </c>
      <c r="E7" s="65">
        <v>46087</v>
      </c>
      <c r="F7" s="38" t="s">
        <v>279</v>
      </c>
      <c r="G7" s="49" t="s">
        <v>280</v>
      </c>
      <c r="H7" s="49" t="s">
        <v>281</v>
      </c>
      <c r="I7" s="120" t="s">
        <v>257</v>
      </c>
      <c r="J7" s="120" t="s">
        <v>260</v>
      </c>
      <c r="K7" s="120" t="s">
        <v>264</v>
      </c>
      <c r="L7" s="11">
        <v>353454235</v>
      </c>
      <c r="M7" s="65" t="s">
        <v>265</v>
      </c>
      <c r="N7" s="124">
        <v>64000</v>
      </c>
      <c r="O7" s="124">
        <v>3420</v>
      </c>
      <c r="P7" s="121" t="s">
        <v>139</v>
      </c>
      <c r="Q7" s="80">
        <v>45819</v>
      </c>
      <c r="R7" s="124">
        <v>2220</v>
      </c>
      <c r="S7" s="124">
        <v>0</v>
      </c>
      <c r="T7" s="124">
        <v>0</v>
      </c>
      <c r="U7" s="125">
        <f t="shared" si="1"/>
        <v>2220</v>
      </c>
      <c r="V7" s="117" t="s">
        <v>202</v>
      </c>
      <c r="W7" s="122" t="s">
        <v>277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H5" sqref="BH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745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188988</v>
      </c>
      <c r="J5" s="38" t="s">
        <v>254</v>
      </c>
      <c r="K5" s="84">
        <v>188988</v>
      </c>
      <c r="L5" s="84" t="s">
        <v>255</v>
      </c>
      <c r="M5" s="38" t="s">
        <v>256</v>
      </c>
      <c r="N5" s="84">
        <v>353872</v>
      </c>
      <c r="O5" s="84" t="s">
        <v>257</v>
      </c>
      <c r="P5" s="84">
        <v>503161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353454235</v>
      </c>
      <c r="Z5" s="38" t="s">
        <v>264</v>
      </c>
      <c r="AA5" s="108" t="s">
        <v>265</v>
      </c>
      <c r="AB5" s="84">
        <v>64000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3420</v>
      </c>
      <c r="AK5" s="84">
        <v>3420</v>
      </c>
      <c r="AL5" s="108" t="s">
        <v>272</v>
      </c>
      <c r="AM5" s="84">
        <v>30780.57</v>
      </c>
      <c r="AN5" s="112">
        <v>14679.43</v>
      </c>
      <c r="AO5" s="112">
        <v>45460</v>
      </c>
      <c r="AP5" s="112">
        <v>33219.43</v>
      </c>
      <c r="AQ5" s="112">
        <v>3639.57</v>
      </c>
      <c r="AR5" s="112">
        <v>36859</v>
      </c>
      <c r="AS5" s="112">
        <v>33219.43</v>
      </c>
      <c r="AT5" s="112">
        <v>3639.57</v>
      </c>
      <c r="AU5" s="112">
        <v>36859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 t="s">
        <v>274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46087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5660</v>
      </c>
      <c r="BQ5" s="117" t="s">
        <v>202</v>
      </c>
      <c r="BR5" s="130" t="s">
        <v>277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2026-03-09T06:48:14Z</dcterms:modified>
</cp:coreProperties>
</file>