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85/"/>
    </mc:Choice>
  </mc:AlternateContent>
  <xr:revisionPtr revIDLastSave="60" documentId="8_{04A34A27-F24D-4515-B726-18CD05ABB163}" xr6:coauthVersionLast="47" xr6:coauthVersionMax="47" xr10:uidLastSave="{86822208-12A7-44B4-9E52-26F79A18900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<sst xmlns="http://schemas.openxmlformats.org/spreadsheetml/2006/main" count="335" uniqueCount="289">
  <si>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</si>
  <si>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</si>
  <si>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</si>
  <si>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</si>
  <si>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</si>
  <si>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</si>
  <si>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</si>
  <si>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</si>
  <si>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</si>
  <si>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</si>
  <si>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</si>
  <si>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</si>
  <si>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</si>
  <si>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</si>
  <si>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</si>
  <si>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</si>
  <si>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</si>
  <si>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</si>
  <si>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</si>
  <si>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</si>
  <si>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</si>
  <si>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</si>
  <si>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</si>
  <si>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</si>
  <si>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</si>
  <si>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</si>
  <si>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</si>
  <si>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</si>
  <si>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</si>
  <si>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</si>
  <si>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</si>
  <si>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</si>
  <si>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</si>
  <si>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</si>
  <si>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</si>
  <si>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</si>
  <si>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</si>
  <si>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</si>
  <si>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</si>
  <si>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</si>
  <si>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</si>
  <si>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</si>
  <si>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</si>
  <si>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</si>
  <si>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</si>
  <si>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</si>
  <si>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</si>
  <si>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</si>
  <si>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</si>
  <si>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</si>
  <si>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</si>
  <si>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</si>
  <si>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</si>
  <si>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</si>
  <si>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</si>
  <si>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</si>
  <si>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</si>
  <si>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</si>
  <si>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</si>
  <si>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</si>
  <si>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</si>
  <si>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</si>
  <si>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</si>
  <si>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</si>
  <si>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</si>
  <si>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</si>
  <si>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</si>
  <si>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</si>
  <si>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</si>
  <si>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</si>
  <si>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</si>
  <si>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</si>
  <si>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</si>
  <si>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</si>
  <si>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</si>
  <si>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</si>
  <si>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</si>
  <si>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</si>
  <si>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</si>
  <si>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</si>
  <si>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</si>
  <si>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</si>
  <si>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</si>
  <si>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</si>
  <si>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</si>
  <si>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</si>
  <si>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</si>
  <si>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</si>
  <si>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</si>
  <si>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</si>
  <si>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</si>
  <si>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</si>
  <si>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</si>
  <si>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</si>
  <si>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</si>
  <si>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</si>
  <si>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</si>
  <si>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</si>
  <si>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</si>
  <si>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</si>
  <si>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</si>
  <si>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</si>
  <si>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</si>
  <si>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</si>
  <si>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</si>
  <si>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</si>
  <si>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</si>
  <si>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</si>
  <si>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</si>
  <si>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</si>
  <si>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</si>
  <si>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</si>
  <si>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</si>
  <si>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</si>
  <si>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</si>
  <si>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</si>
  <si>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</si>
  <si>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</si>
  <si>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</si>
  <si>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</si>
  <si>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</si>
  <si>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</si>
  <si>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</si>
  <si>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</si>
  <si>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</si>
  <si>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</si>
  <si>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</si>
  <si>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</si>
  <si>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</si>
  <si>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</si>
  <si>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</si>
  <si>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</si>
  <si>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</si>
  <si>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</si>
  <si>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</si>
  <si>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</si>
  <si>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</si>
  <si>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</si>
  <si>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</si>
  <si>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</si>
  <si>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</si>
  <si>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</si>
  <si>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</si>
  <si>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</si>
  <si>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</si>
  <si>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</si>
  <si>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</si>
  <si>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</si>
  <si>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</si>
  <si>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</si>
  <si>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</si>
  <si>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</si>
  <si>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</si>
  <si>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</si>
  <si>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</si>
  <si>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</si>
  <si>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</si>
  <si>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</si>
  <si>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</si>
  <si>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</si>
  <si>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</si>
  <si>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</si>
  <si>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</si>
  <si>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</si>
  <si>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</si>
  <si>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</si>
  <si>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</si>
  <si>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</si>
  <si>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</si>
  <si>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</si>
  <si>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</si>
  <si>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</si>
  <si>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</si>
  <si>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</si>
  <si>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</si>
  <si>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</si>
  <si>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</si>
  <si>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</si>
  <si>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</si>
  <si>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</si>
  <si>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</si>
  <si>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</si>
  <si>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</si>
  <si>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</si>
  <si>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</si>
  <si>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</si>
  <si>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</si>
  <si>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</si>
  <si>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</si>
  <si>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</si>
  <si>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</si>
  <si>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</si>
  <si>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</si>
  <si>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</si>
  <si>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</si>
  <si>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</si>
  <si>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</si>
  <si>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</si>
  <si>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</si>
  <si>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</si>
  <si>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</si>
  <si>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</si>
  <si>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</si>
  <si>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</si>
  <si>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</si>
  <si>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</si>
  <si>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</si>
  <si>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</si>
  <si>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</si>
  <si>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</si>
  <si>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</si>
  <si>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</si>
  <si>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</si>
  <si>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</si>
  <si>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</si>
  <si>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</si>
  <si>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</si>
  <si>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</si>
  <si>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</si>
  <si>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</si>
  <si>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</si>
  <si>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</si>
  <si>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</si>
  <si>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</si>
  <si>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</si>
  <si>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</si>
  <si>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</si>
  <si>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</si>
  <si>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</si>
  <si>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</si>
  <si>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</si>
  <si>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</si>
  <si>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</si>
  <si>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</si>
  <si>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</si>
  <si>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</si>
  <si>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</si>
  <si>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</si>
  <si>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</si>
  <si>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</si>
  <si>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</si>
  <si>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</si>
  <si>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</si>
  <si>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</si>
  <si>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</si>
  <si>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Form Date :</t>
  </si>
  <si>
    <t>To Date :</t>
  </si>
  <si>
    <t xml:space="preserve">Reporting Time : </t>
  </si>
  <si>
    <t>North</t>
  </si>
  <si>
    <t>Uttar Pradesh</t>
  </si>
  <si>
    <t>Gorakhpur</t>
  </si>
  <si>
    <t>Maharajganj</t>
  </si>
  <si>
    <t>UP3259</t>
  </si>
  <si>
    <t>Naurangia</t>
  </si>
  <si>
    <t>PADRI MEHADIYA</t>
  </si>
  <si>
    <t>SF0098585</t>
  </si>
  <si>
    <t>Sarvesh Giri</t>
  </si>
  <si>
    <t>PADRI MEHADIYA C1</t>
  </si>
  <si>
    <t>PADRI MEHADIYA C1 Nirmala Devi Paswan1</t>
  </si>
  <si>
    <t>Chetana</t>
  </si>
  <si>
    <t>SSF2769697</t>
  </si>
  <si>
    <t>EBC</t>
  </si>
  <si>
    <t>MUSLIM</t>
  </si>
  <si>
    <t>Agriculture &amp; Farming</t>
  </si>
  <si>
    <t>SARAHANA</t>
  </si>
  <si>
    <t>30-Oct-2023</t>
  </si>
  <si>
    <t>04</t>
  </si>
  <si>
    <t>2</t>
  </si>
  <si>
    <t>3.46 Yrs</t>
  </si>
  <si>
    <t>21 Sep 2022</t>
  </si>
  <si>
    <t>&gt; 2 to 4 Years</t>
  </si>
  <si>
    <t>04-Dec-2023</t>
  </si>
  <si>
    <t>15-May-2025</t>
  </si>
  <si>
    <t>Open</t>
  </si>
  <si>
    <t/>
  </si>
  <si>
    <t>7310913892</t>
  </si>
  <si>
    <t>Aman Kumar Pathak/SF0075641</t>
  </si>
  <si>
    <t>As per Digital Payment, borrower Sarahana/353454235 paid the EMI amount of Rs. 3,420/- to the Loan Officer Ajay Kumar Gupt/SF0097282 on 04-May-2025 but the same was not posted in the FIMO.
# Borrower Paid an EMI amount of Rs. 3,420/- on date 04-May-2025.
#Amount of Rs. 1,000/- is posted in FIMO on date 04-05 2025.
Gross fraud amount : Rs. 3,420/-
Recover and posted in FIMO : Rs. 1,000/-
To be recovered amount : Rs. 2,420/-
Borrower written statement, Digital Payment available.</t>
  </si>
  <si>
    <t>FN25-26-03885</t>
  </si>
  <si>
    <t>Ajay Kumar Gupt</t>
  </si>
  <si>
    <t>SF0097282</t>
  </si>
  <si>
    <t>Loan Officer</t>
  </si>
  <si>
    <t>CSS</t>
  </si>
  <si>
    <t>Sudhir Tiwari/SF0098608</t>
  </si>
  <si>
    <t>Vidhan Chandra Rai/SF0081396</t>
  </si>
  <si>
    <t>Vipin Yadav/SF0071928</t>
  </si>
  <si>
    <t>Resigned-Exited</t>
  </si>
  <si>
    <t>Completed-Report Submitted</t>
  </si>
  <si>
    <t>As per Digital Payment, borrower Sarahana/353454235 paid the EMI amount of Rs. 3,420/- to the Loan Officer Ajay Kumar Gupt/SF0097282 on date- 04-May-2025, but the same amount was not posted in the FIMO.
# Borrower Paid an EMI amount of Rs. 3,420/- on date 04-May-2025.
#Amount of Rs. 1,000/- is posted in FIMO on date 04-05 2025.
Gross fraud amount : Rs. 3,420/-
Recover and posted in FIMO : Rs. 1,000/-
To be recovered amount : Rs. 2,420/-
Borrower written statement, Digital Payment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</si>
</sst>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UP3259</v>
      </c>
      <c r="D5" s="63" t="str">
        <f>IF('Physical Cash at Safe'!D28="Yes", 'Physical Cash at Safe'!B4, 'Borrower Wise Details'!C5)</f>
        <v>Naurangia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46080</v>
      </c>
      <c r="H5" s="107" t="s">
        <v>282</v>
      </c>
      <c r="I5" s="61">
        <v>46088</v>
      </c>
      <c r="J5" s="74" t="str">
        <f>IF('Physical Cash at Safe'!D28="Yes",'Physical Cash at Safe'!E28,IF('Borrower Wise Details'!D5&lt;&gt;"",'Borrower Wise Details'!D5,""))</f>
        <v>FN25-26-03885</v>
      </c>
      <c r="K5" s="81">
        <v>1</v>
      </c>
      <c r="L5" s="82">
        <v>3420</v>
      </c>
      <c r="M5" s="82">
        <v>0</v>
      </c>
      <c r="N5" s="82" t="s">
        <v>283</v>
      </c>
      <c r="O5" s="82" t="s">
        <v>243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Ajay Kumar Gupt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SF0097282</v>
      </c>
      <c r="U5" s="77" t="s">
        <v>286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46087</v>
      </c>
      <c r="AA5" s="61">
        <v>46088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1000</v>
      </c>
      <c r="AE5" s="126">
        <f>IF(AND(AC5="", AD5=""), "", IF(AD5="", AC5, AC5 - IF(ISNUMBER(AD5), AD5, 0)))</f>
        <v>2420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46105</v>
      </c>
      <c r="AH5" s="70" t="s">
        <v>288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UP3259</v>
      </c>
      <c r="C5" s="50" t="str">
        <f>IF('Fraud Investigation Report'!D5="", "", 'Fraud Investigation Report'!D5)</f>
        <v>Naurangia</v>
      </c>
      <c r="D5" s="68" t="str">
        <f>IF(OR('Fraud Investigation Report'!R5="", 'Fraud Investigation Report'!R5=0), "", 'Fraud Investigation Report'!R5)</f>
        <v>Ajay Kumar Gupt</v>
      </c>
      <c r="E5" s="68" t="str">
        <f>IF(OR('Fraud Investigation Report'!T5="", 'Fraud Investigation Report'!T5=0), "", 'Fraud Investigation Report'!T5)</f>
        <v>SF0097282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3420</v>
      </c>
      <c r="O5" s="69">
        <f>IF('Fraud Investigation Report'!AD5="", "", 'Fraud Investigation Report'!AD5)</f>
        <v>1000</v>
      </c>
      <c r="P5" s="126">
        <f>IF(AND(N5="", O5=""), "", IF(O5="", N5, N5 - IF(ISNUMBER(O5), O5, 0)))</f>
        <v>2420</v>
      </c>
      <c r="Q5" s="49"/>
      <c r="R5" s="84" t="s">
        <v>244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9" sqref="C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 t="s">
        <v>200</v>
      </c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/>
      <c r="C33" s="39" t="s">
        <v>84</v>
      </c>
      <c r="D33" s="149"/>
      <c r="E33" s="150"/>
    </row>
    <row r="34" spans="1:5" ht="26" x14ac:dyDescent="0.35">
      <c r="A34" s="39" t="s">
        <v>217</v>
      </c>
      <c r="B34" s="38"/>
      <c r="C34" s="39" t="s">
        <v>218</v>
      </c>
      <c r="D34" s="151"/>
      <c r="E34" s="152"/>
    </row>
    <row r="35" spans="1:5" ht="26" x14ac:dyDescent="0.35">
      <c r="A35" s="39" t="s">
        <v>219</v>
      </c>
      <c r="B35" s="38"/>
      <c r="C35" s="39" t="s">
        <v>221</v>
      </c>
      <c r="D35" s="151"/>
      <c r="E35" s="152"/>
    </row>
    <row r="36" spans="1:5" ht="25.5" customHeight="1" x14ac:dyDescent="0.35">
      <c r="A36" s="39" t="s">
        <v>220</v>
      </c>
      <c r="B36" s="38"/>
      <c r="C36" s="39" t="s">
        <v>222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Normal="90" workbookViewId="0">
      <selection activeCell="T5" sqref="T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UP3259</v>
      </c>
      <c r="C5" s="119" t="str">
        <f>IF('Loan Outstanding Report'!$H$5="", "", 'Loan Outstanding Report'!$H$5)</f>
        <v>Naurangia</v>
      </c>
      <c r="D5" s="41" t="s">
        <v>278</v>
      </c>
      <c r="E5" s="65">
        <v>46087</v>
      </c>
      <c r="F5" s="38" t="s">
        <v>279</v>
      </c>
      <c r="G5" s="49" t="s">
        <v>280</v>
      </c>
      <c r="H5" s="49" t="s">
        <v>281</v>
      </c>
      <c r="I5" s="120" t="s">
        <v>257</v>
      </c>
      <c r="J5" s="120" t="s">
        <v>260</v>
      </c>
      <c r="K5" s="120" t="s">
        <v>264</v>
      </c>
      <c r="L5" s="11">
        <v>353454235</v>
      </c>
      <c r="M5" s="65" t="s">
        <v>265</v>
      </c>
      <c r="N5" s="124">
        <v>64000</v>
      </c>
      <c r="O5" s="124">
        <v>3420</v>
      </c>
      <c r="P5" s="121" t="s">
        <v>139</v>
      </c>
      <c r="Q5" s="80">
        <v>45781</v>
      </c>
      <c r="R5" s="124">
        <v>3420</v>
      </c>
      <c r="S5" s="124">
        <v>1000</v>
      </c>
      <c r="T5" s="124">
        <v>0</v>
      </c>
      <c r="U5" s="125">
        <f t="shared" ref="U5" si="0">IF(AND(ISBLANK(R5),ISBLANK(S5),ISBLANK(T5)),"",R5-(S5+T5))</f>
        <v>2420</v>
      </c>
      <c r="V5" s="117" t="s">
        <v>202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80" zoomScaleNormal="80" workbookViewId="0">
      <selection activeCell="BH4" sqref="BH4"/>
    </sheetView>
  </sheetViews>
  <sheetFormatPr defaultColWidth="0" defaultRowHeight="14.5" zeroHeight="1" x14ac:dyDescent="0.35"/>
  <cols>
    <col min="1" max="1" width="6.45312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745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188988</v>
      </c>
      <c r="J5" s="38" t="s">
        <v>254</v>
      </c>
      <c r="K5" s="84">
        <v>188988</v>
      </c>
      <c r="L5" s="84" t="s">
        <v>255</v>
      </c>
      <c r="M5" s="38" t="s">
        <v>256</v>
      </c>
      <c r="N5" s="84">
        <v>353872</v>
      </c>
      <c r="O5" s="84" t="s">
        <v>257</v>
      </c>
      <c r="P5" s="84">
        <v>503161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353454235</v>
      </c>
      <c r="Z5" s="38" t="s">
        <v>264</v>
      </c>
      <c r="AA5" s="108" t="s">
        <v>265</v>
      </c>
      <c r="AB5" s="84">
        <v>64000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3420</v>
      </c>
      <c r="AK5" s="84">
        <v>3420</v>
      </c>
      <c r="AL5" s="108" t="s">
        <v>272</v>
      </c>
      <c r="AM5" s="84">
        <v>30780.57</v>
      </c>
      <c r="AN5" s="112">
        <v>14679.43</v>
      </c>
      <c r="AO5" s="112">
        <v>45460</v>
      </c>
      <c r="AP5" s="112">
        <v>33219.43</v>
      </c>
      <c r="AQ5" s="112">
        <v>3639.57</v>
      </c>
      <c r="AR5" s="112">
        <v>36859</v>
      </c>
      <c r="AS5" s="112">
        <v>33219.43</v>
      </c>
      <c r="AT5" s="112">
        <v>3639.57</v>
      </c>
      <c r="AU5" s="112">
        <v>36859</v>
      </c>
      <c r="AV5" s="84">
        <v>28</v>
      </c>
      <c r="AW5" s="84"/>
      <c r="AX5" s="84"/>
      <c r="AY5" s="108"/>
      <c r="AZ5" s="84"/>
      <c r="BA5" s="84"/>
      <c r="BB5" s="84" t="s">
        <v>273</v>
      </c>
      <c r="BC5" s="84" t="s">
        <v>274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46087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3420</v>
      </c>
      <c r="BQ5" s="117" t="s">
        <v>202</v>
      </c>
      <c r="BR5" s="130" t="s">
        <v>277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2026-03-24T07:28:47Z</dcterms:modified>
</cp:coreProperties>
</file>