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6555.SSFL\Downloads\"/>
    </mc:Choice>
  </mc:AlternateContent>
  <xr:revisionPtr revIDLastSave="0" documentId="13_ncr:1_{E98A495E-FA78-492D-AFBF-4893DA95986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">'[1]Backup sheet'!$E$3:$E$4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<sst xmlns="http://schemas.openxmlformats.org/spreadsheetml/2006/main" count="442" uniqueCount="298">
  <si>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</si>
  <si>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</si>
  <si>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</si>
  <si>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</si>
  <si>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</si>
  <si>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</si>
  <si>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</si>
  <si>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</si>
  <si>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</si>
  <si>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</si>
  <si>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</si>
  <si>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</si>
  <si>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</si>
  <si>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</si>
  <si>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</si>
  <si>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</si>
  <si>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</si>
  <si>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</si>
  <si>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</si>
  <si>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</si>
  <si>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</si>
  <si>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</si>
  <si>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</si>
  <si>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</si>
  <si>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</si>
  <si>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</si>
  <si>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</si>
  <si>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</si>
  <si>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</si>
  <si>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</si>
  <si>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</si>
  <si>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</si>
  <si>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</si>
  <si>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</si>
  <si>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</si>
  <si>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</si>
  <si>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</si>
  <si>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</si>
  <si>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</si>
  <si>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</si>
  <si>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</si>
  <si>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</si>
  <si>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</si>
  <si>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</si>
  <si>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</si>
  <si>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</si>
  <si>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</si>
  <si>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</si>
  <si>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</si>
  <si>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</si>
  <si>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</si>
  <si>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</si>
  <si>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</si>
  <si>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</si>
  <si>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</si>
  <si>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</si>
  <si>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</si>
  <si>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</si>
  <si>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</si>
  <si>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</si>
  <si>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</si>
  <si>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</si>
  <si>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</si>
  <si>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</si>
  <si>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</si>
  <si>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</si>
  <si>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</si>
  <si>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</si>
  <si>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</si>
  <si>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</si>
  <si>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</si>
  <si>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</si>
  <si>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</si>
  <si>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</si>
  <si>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</si>
  <si>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</si>
  <si>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</si>
  <si>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</si>
  <si>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</si>
  <si>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</si>
  <si>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</si>
  <si>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</si>
  <si>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</si>
  <si>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</si>
  <si>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</si>
  <si>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</si>
  <si>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</si>
  <si>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</si>
  <si>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</si>
  <si>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</si>
  <si>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</si>
  <si>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</si>
  <si>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</si>
  <si>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</si>
  <si>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</si>
  <si>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</si>
  <si>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</si>
  <si>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</si>
  <si>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</si>
  <si>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</si>
  <si>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</si>
  <si>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</si>
  <si>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</si>
  <si>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</si>
  <si>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</si>
  <si>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</si>
  <si>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</si>
  <si>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</si>
  <si>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</si>
  <si>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</si>
  <si>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</si>
  <si>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</si>
  <si>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</si>
  <si>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</si>
  <si>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</si>
  <si>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</si>
  <si>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</si>
  <si>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</si>
  <si>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</si>
  <si>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</si>
  <si>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</si>
  <si>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</si>
  <si>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</si>
  <si>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</si>
  <si>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</si>
  <si>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</si>
  <si>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</si>
  <si>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</si>
  <si>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</si>
  <si>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</si>
  <si>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</si>
  <si>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</si>
  <si>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</si>
  <si>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</si>
  <si>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</si>
  <si>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</si>
  <si>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</si>
  <si>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</si>
  <si>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</si>
  <si>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</si>
  <si>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</si>
  <si>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</si>
  <si>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</si>
  <si>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</si>
  <si>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</si>
  <si>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</si>
  <si>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</si>
  <si>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</si>
  <si>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</si>
  <si>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</si>
  <si>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</si>
  <si>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</si>
  <si>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</si>
  <si>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</si>
  <si>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</si>
  <si>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</si>
  <si>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</si>
  <si>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</si>
  <si>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</si>
  <si>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</si>
  <si>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</si>
  <si>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</si>
  <si>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</si>
  <si>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</si>
  <si>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</si>
  <si>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</si>
  <si>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</si>
  <si>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</si>
  <si>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</si>
  <si>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</si>
  <si>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</si>
  <si>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</si>
  <si>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</si>
  <si>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</si>
  <si>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</si>
  <si>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</si>
  <si>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</si>
  <si>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</si>
  <si>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</si>
  <si>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</si>
  <si>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</si>
  <si>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</si>
  <si>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</si>
  <si>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</si>
  <si>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</si>
  <si>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</si>
  <si>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</si>
  <si>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</si>
  <si>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</si>
  <si>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</si>
  <si>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</si>
  <si>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</si>
  <si>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</si>
  <si>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</si>
  <si>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</si>
  <si>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</si>
  <si>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</si>
  <si>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</si>
  <si>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</si>
  <si>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</si>
  <si>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</si>
  <si>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</si>
  <si>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</si>
  <si>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</si>
  <si>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</si>
  <si>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</si>
  <si>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</si>
  <si>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</si>
  <si>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</si>
  <si>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</si>
  <si>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</si>
  <si>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</si>
  <si>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</si>
  <si>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</si>
  <si>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</si>
  <si>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</si>
  <si>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</si>
  <si>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</si>
  <si>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</si>
  <si>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</si>
  <si>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</si>
  <si>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</si>
  <si>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</si>
  <si>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</si>
  <si>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</si>
  <si>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</si>
  <si>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</si>
  <si>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</si>
  <si>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</si>
  <si>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</si>
  <si>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</si>
  <si>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</si>
  <si>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</si>
  <si>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</si>
  <si>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</si>
  <si>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</si>
  <si>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</si>
  <si>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</si>
  <si>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</si>
  <si>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</si>
  <si>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</si>
  <si>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</si>
  <si>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</si>
  <si>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</si>
  <si>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</si>
  <si>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</si>
  <si>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</si>
  <si>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</si>
  <si>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</si>
  <si>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</si>
  <si>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Kotwa</t>
  </si>
  <si>
    <t>Jagdishpur</t>
  </si>
  <si>
    <t>BH3956</t>
  </si>
  <si>
    <t>Nautan-2</t>
  </si>
  <si>
    <t>Shiwrajpur</t>
  </si>
  <si>
    <t>SF0094519</t>
  </si>
  <si>
    <t>Rohit Kumar Patel</t>
  </si>
  <si>
    <t>Shiwrajpur C36</t>
  </si>
  <si>
    <t>Shiwrajpur C36 SHIWRAJPUR C36 Shardha Devi 71</t>
  </si>
  <si>
    <t>Chetana</t>
  </si>
  <si>
    <t>SSF4133409</t>
  </si>
  <si>
    <t>OBC</t>
  </si>
  <si>
    <t>MUSLIM</t>
  </si>
  <si>
    <t>Agriculture &amp; Farming</t>
  </si>
  <si>
    <t>MAIMUL NESHA KHATOON</t>
  </si>
  <si>
    <t>10</t>
  </si>
  <si>
    <t>1</t>
  </si>
  <si>
    <t>2.64 Yrs</t>
  </si>
  <si>
    <t>13 Jul 2023</t>
  </si>
  <si>
    <t>&gt; 2 to 4 Years</t>
  </si>
  <si>
    <t>10-Sep-2023</t>
  </si>
  <si>
    <t>13-Jul-2025</t>
  </si>
  <si>
    <t>Durgesh Kumar (SF0097143)</t>
  </si>
  <si>
    <t>Open</t>
  </si>
  <si>
    <t>Borrower says they have paid the loan EMI-352140941-11 may 25 rs 2240 paid Munna kumar LO,but still OD showing on loan account</t>
  </si>
  <si>
    <t>LO</t>
  </si>
  <si>
    <t>FN25-26-03887</t>
  </si>
  <si>
    <t>SF0093273</t>
  </si>
  <si>
    <t>Munna Kumar</t>
  </si>
  <si>
    <t>352140941</t>
  </si>
  <si>
    <t>BH3936</t>
  </si>
  <si>
    <t>Nautan 2</t>
  </si>
  <si>
    <t>Dual Staff</t>
  </si>
  <si>
    <t>G1</t>
  </si>
  <si>
    <t>Vikash Kumar</t>
  </si>
  <si>
    <t>Ananad Kumar</t>
  </si>
  <si>
    <t>BM</t>
  </si>
  <si>
    <t>Available &amp; Updated</t>
  </si>
  <si>
    <t>G2</t>
  </si>
  <si>
    <t>SF0097774</t>
  </si>
  <si>
    <t>SF0082067</t>
  </si>
  <si>
    <t>FIR Not Filled</t>
  </si>
  <si>
    <t>CSS</t>
  </si>
  <si>
    <t>Rakesh Kumar Singh/SF0007606</t>
  </si>
  <si>
    <t>Baban Kumar Ram/SF0064392</t>
  </si>
  <si>
    <t>Saket Nath Thakur/SF0062081</t>
  </si>
  <si>
    <t>Absconding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</si>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</sst>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urgesh_kumar_spandanasphoorty_com/Documents/Desktop/Nautan%20CSS/SSFL%20Fraud%20Investigation%20Report%20-Nautan.xlsx" TargetMode="External"/><Relationship Id="rId1" Type="http://schemas.openxmlformats.org/officeDocument/2006/relationships/externalLinkPath" Target="https://spandanasphoortyfinance-my.sharepoint.com/personal/durgesh_kumar_spandanasphoorty_com/Documents/Desktop/Nautan%20CSS/SSFL%20Fraud%20Investigation%20Report%20-Naut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elment"/>
      <sheetName val="Physical Cash at Safe"/>
      <sheetName val="Borrower Wise Details"/>
      <sheetName val="Loan Outstanding Report"/>
    </sheetNames>
    <sheetDataSet>
      <sheetData sheetId="0">
        <row r="3">
          <cell r="E3" t="str">
            <v>Borrower Family Member</v>
          </cell>
        </row>
        <row r="4">
          <cell r="E4" t="str">
            <v>Other Borrower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BH3956</v>
      </c>
      <c r="D5" s="64" t="str">
        <f>IF('Physical Cash at Safe'!D28="Yes", 'Physical Cash at Safe'!A4, 'Borrower Wise Details'!C5)</f>
        <v>Nautan-2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46071</v>
      </c>
      <c r="H5" s="62" t="s">
        <v>292</v>
      </c>
      <c r="I5" s="61">
        <v>46088</v>
      </c>
      <c r="J5" s="79" t="str">
        <f>IF('Physical Cash at Safe'!D28="Yes",'Physical Cash at Safe'!E28,IF('Borrower Wise Details'!D5&lt;&gt;"",'Borrower Wise Details'!D5,""))</f>
        <v>FN25-26-03887</v>
      </c>
      <c r="K5" s="90">
        <v>1</v>
      </c>
      <c r="L5" s="91">
        <v>2240</v>
      </c>
      <c r="M5" s="91">
        <v>0</v>
      </c>
      <c r="N5" s="91" t="s">
        <v>294</v>
      </c>
      <c r="O5" s="91" t="s">
        <v>293</v>
      </c>
      <c r="P5" s="91" t="s">
        <v>293</v>
      </c>
      <c r="Q5" s="91" t="s">
        <v>295</v>
      </c>
      <c r="R5" s="80" t="str">
        <f>IF('Physical Cash at Safe'!$D$28="Yes", 'Physical Cash at Safe'!$A$28, IF('Borrower Wise Details'!F5&lt;&gt;"", 'Borrower Wise Details'!F5, ""))</f>
        <v>Munna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SF0093273</v>
      </c>
      <c r="U5" s="84" t="s">
        <v>296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297</v>
      </c>
      <c r="Z5" s="61">
        <v>46091</v>
      </c>
      <c r="AA5" s="61">
        <v>46091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46092</v>
      </c>
      <c r="AH5" s="75" t="s">
        <v>274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73" t="str">
        <f>IF(OR('Fraud Investigation Report'!R5="", 'Fraud Investigation Report'!R5=0), "", 'Fraud Investigation Report'!R5)</f>
        <v>Munna Kumar</v>
      </c>
      <c r="E5" s="73" t="str">
        <f>IF(OR('Fraud Investigation Report'!T5="", 'Fraud Investigation Report'!T5=0), "", 'Fraud Investigation Report'!T5)</f>
        <v>SF0093273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FN25-26-03887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2240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2240</v>
      </c>
      <c r="Q5" s="49" t="s">
        <v>238</v>
      </c>
      <c r="R5" s="95" t="s">
        <v>291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239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280</v>
      </c>
      <c r="B4" s="41" t="s">
        <v>281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46089</v>
      </c>
      <c r="C6" s="18">
        <v>46090</v>
      </c>
      <c r="D6" s="18">
        <v>46089</v>
      </c>
      <c r="E6" s="19">
        <v>0.27083333333333331</v>
      </c>
    </row>
    <row r="7" spans="1:5" ht="15.6" x14ac:dyDescent="0.3">
      <c r="A7" s="137" t="s">
        <v>68</v>
      </c>
      <c r="B7" s="138"/>
      <c r="C7" s="138"/>
      <c r="D7" s="138"/>
      <c r="E7" s="138"/>
    </row>
    <row r="8" spans="1:5" ht="15" customHeight="1" x14ac:dyDescent="0.3">
      <c r="A8" s="139" t="s">
        <v>69</v>
      </c>
      <c r="B8" s="141" t="s">
        <v>89</v>
      </c>
      <c r="C8" s="142"/>
      <c r="D8" s="143" t="s">
        <v>70</v>
      </c>
      <c r="E8" s="144"/>
    </row>
    <row r="9" spans="1:5" ht="14.4" x14ac:dyDescent="0.3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71</v>
      </c>
      <c r="C11" s="23">
        <f>B11*A11</f>
        <v>35500</v>
      </c>
      <c r="D11" s="25">
        <v>71</v>
      </c>
      <c r="E11" s="23">
        <f t="shared" ref="E11:E17" si="0">D11*A11</f>
        <v>35500</v>
      </c>
    </row>
    <row r="12" spans="1:5" ht="14.4" x14ac:dyDescent="0.3">
      <c r="A12" s="24">
        <v>200</v>
      </c>
      <c r="B12" s="25">
        <v>31</v>
      </c>
      <c r="C12" s="23">
        <f>B12*A12</f>
        <v>6200</v>
      </c>
      <c r="D12" s="25">
        <v>31</v>
      </c>
      <c r="E12" s="23">
        <f t="shared" si="0"/>
        <v>6200</v>
      </c>
    </row>
    <row r="13" spans="1:5" ht="14.4" x14ac:dyDescent="0.3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4</v>
      </c>
      <c r="C17" s="23">
        <f t="shared" si="1"/>
        <v>20</v>
      </c>
      <c r="D17" s="25">
        <v>4</v>
      </c>
      <c r="E17" s="23">
        <f t="shared" si="0"/>
        <v>20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43970</v>
      </c>
      <c r="D19" s="30" t="s">
        <v>74</v>
      </c>
      <c r="E19" s="31">
        <f>SUM(E10:E18)</f>
        <v>43970</v>
      </c>
    </row>
    <row r="20" spans="1:5" ht="30" customHeight="1" x14ac:dyDescent="0.3">
      <c r="A20" s="145" t="s">
        <v>94</v>
      </c>
      <c r="B20" s="146"/>
      <c r="C20" s="32"/>
      <c r="D20" s="33" t="s">
        <v>88</v>
      </c>
      <c r="E20" s="34"/>
    </row>
    <row r="21" spans="1:5" ht="30" customHeight="1" x14ac:dyDescent="0.3">
      <c r="A21" s="147" t="s">
        <v>85</v>
      </c>
      <c r="B21" s="148"/>
      <c r="C21" s="34"/>
      <c r="D21" s="33" t="s">
        <v>86</v>
      </c>
      <c r="E21" s="34"/>
    </row>
    <row r="22" spans="1:5" ht="30" customHeight="1" x14ac:dyDescent="0.3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">
      <c r="A23" s="147" t="s">
        <v>77</v>
      </c>
      <c r="B23" s="148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32"/>
      <c r="C24" s="132"/>
      <c r="D24" s="132"/>
      <c r="E24" s="132"/>
    </row>
    <row r="25" spans="1:5" ht="57.75" customHeight="1" x14ac:dyDescent="0.3">
      <c r="A25" s="36" t="s">
        <v>78</v>
      </c>
      <c r="B25" s="154"/>
      <c r="C25" s="154"/>
      <c r="D25" s="154"/>
      <c r="E25" s="154"/>
    </row>
    <row r="26" spans="1:5" ht="20.100000000000001" customHeight="1" x14ac:dyDescent="0.3">
      <c r="A26" s="159" t="s">
        <v>182</v>
      </c>
      <c r="B26" s="159"/>
      <c r="C26" s="159"/>
      <c r="D26" s="159"/>
      <c r="E26" s="159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57" t="s">
        <v>211</v>
      </c>
      <c r="E29" s="15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212</v>
      </c>
      <c r="B32" s="38" t="s">
        <v>282</v>
      </c>
      <c r="C32" s="37" t="s">
        <v>79</v>
      </c>
      <c r="D32" s="155" t="s">
        <v>287</v>
      </c>
      <c r="E32" s="156"/>
    </row>
    <row r="33" spans="1:5" ht="18" customHeight="1" x14ac:dyDescent="0.3">
      <c r="A33" s="37" t="s">
        <v>80</v>
      </c>
      <c r="B33" s="38" t="s">
        <v>283</v>
      </c>
      <c r="C33" s="39" t="s">
        <v>81</v>
      </c>
      <c r="D33" s="149" t="s">
        <v>288</v>
      </c>
      <c r="E33" s="150"/>
    </row>
    <row r="34" spans="1:5" ht="27.6" x14ac:dyDescent="0.3">
      <c r="A34" s="39" t="s">
        <v>213</v>
      </c>
      <c r="B34" s="38" t="s">
        <v>284</v>
      </c>
      <c r="C34" s="39" t="s">
        <v>214</v>
      </c>
      <c r="D34" s="151" t="s">
        <v>285</v>
      </c>
      <c r="E34" s="152"/>
    </row>
    <row r="35" spans="1:5" ht="27.6" x14ac:dyDescent="0.3">
      <c r="A35" s="39" t="s">
        <v>215</v>
      </c>
      <c r="B35" s="38" t="s">
        <v>289</v>
      </c>
      <c r="C35" s="39" t="s">
        <v>217</v>
      </c>
      <c r="D35" s="151" t="s">
        <v>290</v>
      </c>
      <c r="E35" s="152"/>
    </row>
    <row r="36" spans="1:5" ht="25.5" customHeight="1" x14ac:dyDescent="0.3">
      <c r="A36" s="39" t="s">
        <v>216</v>
      </c>
      <c r="B36" s="38" t="s">
        <v>286</v>
      </c>
      <c r="C36" s="39" t="s">
        <v>218</v>
      </c>
      <c r="D36" s="153" t="s">
        <v>275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.45" x14ac:dyDescent="0.3">
      <c r="A1" s="2" t="s">
        <v>2</v>
      </c>
    </row>
    <row r="2" spans="1:23" ht="15.45" x14ac:dyDescent="0.3">
      <c r="A2" s="70" t="s">
        <v>239</v>
      </c>
    </row>
    <row r="3" spans="1:23" ht="15.4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BH3956</v>
      </c>
      <c r="C5" s="60" t="str">
        <f>IF('Loan Outstanding Report'!$H$5="", "", 'Loan Outstanding Report'!$H$5)</f>
        <v>Nautan-2</v>
      </c>
      <c r="D5" s="41" t="s">
        <v>276</v>
      </c>
      <c r="E5" s="66">
        <v>46091</v>
      </c>
      <c r="F5" s="93" t="s">
        <v>278</v>
      </c>
      <c r="G5" s="49" t="s">
        <v>277</v>
      </c>
      <c r="H5" s="49" t="s">
        <v>275</v>
      </c>
      <c r="I5" s="49" t="s">
        <v>257</v>
      </c>
      <c r="J5" s="49" t="s">
        <v>260</v>
      </c>
      <c r="K5" s="49" t="s">
        <v>264</v>
      </c>
      <c r="L5" s="11" t="s">
        <v>279</v>
      </c>
      <c r="M5" s="67">
        <v>45120</v>
      </c>
      <c r="N5" s="49">
        <v>42000</v>
      </c>
      <c r="O5" s="49">
        <v>2240</v>
      </c>
      <c r="P5" s="67" t="s">
        <v>132</v>
      </c>
      <c r="Q5" s="89">
        <v>45788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274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L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21287</v>
      </c>
      <c r="J5" s="128" t="s">
        <v>254</v>
      </c>
      <c r="K5" s="128">
        <v>21287</v>
      </c>
      <c r="L5" s="128" t="s">
        <v>255</v>
      </c>
      <c r="M5" s="128" t="s">
        <v>256</v>
      </c>
      <c r="N5" s="128">
        <v>411386</v>
      </c>
      <c r="O5" s="128" t="s">
        <v>257</v>
      </c>
      <c r="P5" s="128">
        <v>633815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541</v>
      </c>
      <c r="X5" s="128" t="s">
        <v>263</v>
      </c>
      <c r="Y5" s="128">
        <v>3521409.41</v>
      </c>
      <c r="Z5" s="128" t="s">
        <v>264</v>
      </c>
      <c r="AA5" s="129">
        <v>45120</v>
      </c>
      <c r="AB5" s="130">
        <v>42000</v>
      </c>
      <c r="AC5" s="128" t="s">
        <v>265</v>
      </c>
      <c r="AD5" s="128">
        <v>24</v>
      </c>
      <c r="AE5" s="128" t="s">
        <v>266</v>
      </c>
      <c r="AF5" s="128" t="s">
        <v>267</v>
      </c>
      <c r="AG5" s="128" t="s">
        <v>268</v>
      </c>
      <c r="AH5" s="128" t="s">
        <v>269</v>
      </c>
      <c r="AI5" s="128" t="s">
        <v>270</v>
      </c>
      <c r="AJ5" s="130">
        <v>2240</v>
      </c>
      <c r="AK5" s="130">
        <v>2240</v>
      </c>
      <c r="AL5" s="128" t="s">
        <v>271</v>
      </c>
      <c r="AM5" s="130">
        <v>34253.1</v>
      </c>
      <c r="AN5" s="130">
        <v>12786.9</v>
      </c>
      <c r="AO5" s="130">
        <v>47040</v>
      </c>
      <c r="AP5" s="130">
        <v>7746.9</v>
      </c>
      <c r="AQ5" s="130">
        <v>357.1</v>
      </c>
      <c r="AR5" s="130">
        <v>8104</v>
      </c>
      <c r="AS5" s="130">
        <v>7746.9</v>
      </c>
      <c r="AT5" s="130">
        <v>357.1</v>
      </c>
      <c r="AU5" s="130">
        <v>8104</v>
      </c>
      <c r="AV5" s="128">
        <v>30</v>
      </c>
      <c r="AW5" s="95"/>
      <c r="AX5" s="95"/>
      <c r="AY5" s="127"/>
      <c r="AZ5" s="95"/>
      <c r="BA5" s="95"/>
      <c r="BB5" s="95" t="s">
        <v>273</v>
      </c>
      <c r="BC5" s="95"/>
      <c r="BD5" s="95"/>
      <c r="BE5" s="130">
        <v>0</v>
      </c>
      <c r="BF5" s="128" t="s">
        <v>260</v>
      </c>
      <c r="BG5" s="95">
        <v>7857909013</v>
      </c>
      <c r="BH5" s="97" t="s">
        <v>272</v>
      </c>
      <c r="BI5" s="95" t="s">
        <v>104</v>
      </c>
      <c r="BJ5" s="97">
        <v>46091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2240</v>
      </c>
      <c r="BQ5" s="42" t="s">
        <v>195</v>
      </c>
      <c r="BR5" s="96" t="s">
        <v>274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138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6:BM6004" xr:uid="{4EE32B7A-3DBF-4648-9169-196FBAA43B82}">
      <formula1>IF(AND($BI6=vv,$BL6=A),JJ,      IF(AND($BI6=vv,$BL6=B),ab,      IF(AND($BI6=vv,$BL6=EE),OB,      IF(AND($BI6=vv,$BL6=DD),OB,      IF(AND($BI6=vv,$BL6=FF),BOB,      IF($BI6=tcs,SSS,zz))))))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M5" xr:uid="{B7B3A57B-6ED1-4A94-A5EF-92760D8F09B7}">
      <formula1>IF(AND($BI5=vv,$BL5=A),JJ,      IF(AND($BI5=vv,$BL5=B),m,      IF(AND($BI5=vv,$BL5=EE),OB,      IF(AND($BI5=vv,$BL5=DD),OB,      IF(AND($BI5=vv,$BL5=FF),BOB,      IF($BI5=tcs,SSS,zz))))))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Arvind Kumar Maurya</cp:lastModifiedBy>
  <cp:lastPrinted>2025-05-06T06:37:39Z</cp:lastPrinted>
  <dcterms:created xsi:type="dcterms:W3CDTF">2023-04-07T11:05:50Z</dcterms:created>
  <dcterms:modified xsi:type="dcterms:W3CDTF">2026-03-26T10:40:46Z</dcterms:modified>
</cp:coreProperties>
</file>