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888\"/>
    </mc:Choice>
  </mc:AlternateContent>
  <xr:revisionPtr revIDLastSave="0" documentId="13_ncr:1_{F6109172-CE80-49CA-B181-3DA2640BDF3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<sst xmlns="http://schemas.openxmlformats.org/spreadsheetml/2006/main" count="338" uniqueCount="290">
  <si>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</si>
  <si>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</si>
  <si>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</si>
  <si>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</si>
  <si>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</si>
  <si>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</si>
  <si>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</si>
  <si>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</si>
  <si>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</si>
  <si>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</si>
  <si>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</si>
  <si>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</si>
  <si>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</si>
  <si>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</si>
  <si>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</si>
  <si>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</si>
  <si>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</si>
  <si>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</si>
  <si>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</si>
  <si>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</si>
  <si>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</si>
  <si>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</si>
  <si>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</si>
  <si>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</si>
  <si>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</si>
  <si>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</si>
  <si>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</si>
  <si>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</si>
  <si>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</si>
  <si>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</si>
  <si>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</si>
  <si>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</si>
  <si>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</si>
  <si>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</si>
  <si>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</si>
  <si>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</si>
  <si>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</si>
  <si>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</si>
  <si>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</si>
  <si>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</si>
  <si>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</si>
  <si>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</si>
  <si>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</si>
  <si>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</si>
  <si>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</si>
  <si>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</si>
  <si>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</si>
  <si>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</si>
  <si>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</si>
  <si>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</si>
  <si>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</si>
  <si>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</si>
  <si>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</si>
  <si>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</si>
  <si>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</si>
  <si>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</si>
  <si>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</si>
  <si>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</si>
  <si>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</si>
  <si>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</si>
  <si>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</si>
  <si>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</si>
  <si>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</si>
  <si>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</si>
  <si>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</si>
  <si>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</si>
  <si>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</si>
  <si>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</si>
  <si>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</si>
  <si>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</si>
  <si>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</si>
  <si>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</si>
  <si>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</si>
  <si>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</si>
  <si>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</si>
  <si>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</si>
  <si>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</si>
  <si>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</si>
  <si>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</si>
  <si>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</si>
  <si>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</si>
  <si>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</si>
  <si>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</si>
  <si>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</si>
  <si>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</si>
  <si>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</si>
  <si>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</si>
  <si>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</si>
  <si>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</si>
  <si>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</si>
  <si>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</si>
  <si>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</si>
  <si>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</si>
  <si>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</si>
  <si>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</si>
  <si>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</si>
  <si>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</si>
  <si>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</si>
  <si>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</si>
  <si>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</si>
  <si>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</si>
  <si>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</si>
  <si>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</si>
  <si>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</si>
  <si>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</si>
  <si>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</si>
  <si>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</si>
  <si>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</si>
  <si>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</si>
  <si>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</si>
  <si>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</si>
  <si>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</si>
  <si>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</si>
  <si>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</si>
  <si>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</si>
  <si>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</si>
  <si>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</si>
  <si>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</si>
  <si>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</si>
  <si>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</si>
  <si>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</si>
  <si>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</si>
  <si>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</si>
  <si>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</si>
  <si>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</si>
  <si>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</si>
  <si>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</si>
  <si>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</si>
  <si>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</si>
  <si>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</si>
  <si>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</si>
  <si>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</si>
  <si>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</si>
  <si>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</si>
  <si>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</si>
  <si>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</si>
  <si>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</si>
  <si>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</si>
  <si>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</si>
  <si>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</si>
  <si>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</si>
  <si>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</si>
  <si>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</si>
  <si>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</si>
  <si>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</si>
  <si>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</si>
  <si>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</si>
  <si>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</si>
  <si>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</si>
  <si>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</si>
  <si>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</si>
  <si>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</si>
  <si>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</si>
  <si>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</si>
  <si>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</si>
  <si>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</si>
  <si>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</si>
  <si>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</si>
  <si>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</si>
  <si>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</si>
  <si>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</si>
  <si>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</si>
  <si>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</si>
  <si>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</si>
  <si>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</si>
  <si>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</si>
  <si>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</si>
  <si>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</si>
  <si>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</si>
  <si>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</si>
  <si>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</si>
  <si>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</si>
  <si>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</si>
  <si>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</si>
  <si>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</si>
  <si>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</si>
  <si>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</si>
  <si>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</si>
  <si>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</si>
  <si>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</si>
  <si>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</si>
  <si>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</si>
  <si>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</si>
  <si>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</si>
  <si>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</si>
  <si>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</si>
  <si>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</si>
  <si>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</si>
  <si>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</si>
  <si>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</si>
  <si>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</si>
  <si>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</si>
  <si>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</si>
  <si>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</si>
  <si>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</si>
  <si>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</si>
  <si>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</si>
  <si>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</si>
  <si>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</si>
  <si>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</si>
  <si>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</si>
  <si>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</si>
  <si>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</si>
  <si>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</si>
  <si>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</si>
  <si>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</si>
  <si>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</si>
  <si>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</si>
  <si>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</si>
  <si>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</si>
  <si>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</si>
  <si>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</si>
  <si>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</si>
  <si>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</si>
  <si>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</si>
  <si>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</si>
  <si>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</si>
  <si>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</si>
  <si>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</si>
  <si>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</si>
  <si>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</si>
  <si>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</si>
  <si>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</si>
  <si>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</si>
  <si>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</si>
  <si>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</si>
  <si>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</si>
  <si>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</si>
  <si>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</si>
  <si>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</si>
  <si>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</si>
  <si>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</si>
  <si>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</si>
  <si>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</si>
  <si>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</si>
  <si>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</si>
  <si>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</si>
  <si>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</si>
  <si>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</si>
  <si>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</si>
  <si>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</si>
  <si>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</si>
  <si>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</si>
  <si>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</si>
  <si>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</si>
  <si>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</si>
  <si>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</si>
  <si>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</si>
  <si>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</si>
  <si>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</si>
  <si>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Pune</t>
  </si>
  <si>
    <t>MR2838</t>
  </si>
  <si>
    <t>Shevgaon</t>
  </si>
  <si>
    <t>Bajar Galli Shevgaon</t>
  </si>
  <si>
    <t>SF0087838</t>
  </si>
  <si>
    <t>Pathan Luqman Ayyub</t>
  </si>
  <si>
    <t>34250</t>
  </si>
  <si>
    <t>34250 Renuka Mata1</t>
  </si>
  <si>
    <t>Chetana</t>
  </si>
  <si>
    <t>SSF3206512</t>
  </si>
  <si>
    <t>EBC</t>
  </si>
  <si>
    <t>HINDU</t>
  </si>
  <si>
    <t>Agriculture &amp; Farming</t>
  </si>
  <si>
    <t>RANJANAN SANTOSH DHAWADE</t>
  </si>
  <si>
    <t>19-Jan-2023</t>
  </si>
  <si>
    <t>Fri</t>
  </si>
  <si>
    <t>1</t>
  </si>
  <si>
    <t>3.13 Yrs</t>
  </si>
  <si>
    <t>19 Jan 2023</t>
  </si>
  <si>
    <t>&gt; 2 to 4 Years</t>
  </si>
  <si>
    <t>02-Mar-2023</t>
  </si>
  <si>
    <t>05-Jul-2025</t>
  </si>
  <si>
    <t>Open</t>
  </si>
  <si>
    <t>30-Sep-2025</t>
  </si>
  <si>
    <t>9325083521</t>
  </si>
  <si>
    <t>Sainath Gawade</t>
  </si>
  <si>
    <t>It has been found that “LO Dipak Ramnath Dale  have collected 01 EMI amount of total Rs.4500/- on 29th Aug -2024 from the Borrower- RANJANAN SANTOSH DHAWADE  for Loan No- 350256596, which is not posted in FIMO nor submitted at the branch. Borrower have evidence of Cash reciept of Rs 4500 which given By Dipak Dale.</t>
  </si>
  <si>
    <t>350256596</t>
  </si>
  <si>
    <t>`41952</t>
  </si>
  <si>
    <t>LO</t>
  </si>
  <si>
    <t>SF0077103</t>
  </si>
  <si>
    <t>Dipak Ramnath Dale</t>
  </si>
  <si>
    <t>No Action Taken</t>
  </si>
  <si>
    <t>CSS</t>
  </si>
  <si>
    <t>Sachin Desai/SF0086978</t>
  </si>
  <si>
    <t>Sumit Chandanshive/SF0087245</t>
  </si>
  <si>
    <t>Sudarshan Patil/SF0078799</t>
  </si>
  <si>
    <t>Terminated</t>
  </si>
  <si>
    <t>Completed-Report Submitted</t>
  </si>
  <si>
    <t>FN25-26-03888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</si>
</sst>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MR2838</v>
      </c>
      <c r="D5" s="63" t="str">
        <f>IF('Physical Cash at Safe'!D28="Yes", 'Physical Cash at Safe'!B4, 'Borrower Wise Details'!C5)</f>
        <v>Shevgaon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Pune</v>
      </c>
      <c r="G5" s="61">
        <v>46081</v>
      </c>
      <c r="H5" s="107" t="s">
        <v>283</v>
      </c>
      <c r="I5" s="61">
        <v>46083</v>
      </c>
      <c r="J5" s="74" t="str">
        <f>IF('Physical Cash at Safe'!D28="Yes",'Physical Cash at Safe'!E28,IF('Borrower Wise Details'!D5&lt;&gt;"",'Borrower Wise Details'!D5,""))</f>
        <v>FN25-26-03888</v>
      </c>
      <c r="K5" s="81">
        <v>1</v>
      </c>
      <c r="L5" s="82">
        <v>4500</v>
      </c>
      <c r="M5" s="82">
        <v>0</v>
      </c>
      <c r="N5" s="82" t="s">
        <v>247</v>
      </c>
      <c r="O5" s="82" t="s">
        <v>284</v>
      </c>
      <c r="P5" s="82" t="s">
        <v>285</v>
      </c>
      <c r="Q5" s="82" t="s">
        <v>286</v>
      </c>
      <c r="R5" s="75" t="str">
        <f>IF('Physical Cash at Safe'!$D$28="Yes", 'Physical Cash at Safe'!$A$28, IF('Borrower Wise Details'!F5&lt;&gt;"", 'Borrower Wise Details'!F5, ""))</f>
        <v>Dipak Ramnath Dale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SF0077103</v>
      </c>
      <c r="U5" s="77" t="s">
        <v>287</v>
      </c>
      <c r="V5" s="61">
        <v>374438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288</v>
      </c>
      <c r="Z5" s="61">
        <v>46085</v>
      </c>
      <c r="AA5" s="61">
        <v>46086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4500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4500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46105</v>
      </c>
      <c r="AH5" s="70" t="s">
        <v>276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5" sqref="C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MR2838</v>
      </c>
      <c r="C5" s="50" t="str">
        <f>IF('Fraud Investigation Report'!D5="", "", 'Fraud Investigation Report'!D5)</f>
        <v>Shevgaon</v>
      </c>
      <c r="D5" s="68" t="str">
        <f>IF(OR('Fraud Investigation Report'!R5="", 'Fraud Investigation Report'!R5=0), "", 'Fraud Investigation Report'!R5)</f>
        <v>Dipak Ramnath Dale</v>
      </c>
      <c r="E5" s="68" t="str">
        <f>IF(OR('Fraud Investigation Report'!T5="", 'Fraud Investigation Report'!T5=0), "", 'Fraud Investigation Report'!T5)</f>
        <v>SF0077103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FN25-26-03888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4500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4500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4500</v>
      </c>
      <c r="Q5" s="49"/>
      <c r="R5" s="84" t="s">
        <v>282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190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220</v>
      </c>
      <c r="B32" s="38"/>
      <c r="C32" s="37" t="s">
        <v>82</v>
      </c>
      <c r="D32" s="154"/>
      <c r="E32" s="155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7.6" x14ac:dyDescent="0.3">
      <c r="A34" s="39" t="s">
        <v>221</v>
      </c>
      <c r="B34" s="38"/>
      <c r="C34" s="39" t="s">
        <v>222</v>
      </c>
      <c r="D34" s="150"/>
      <c r="E34" s="151"/>
    </row>
    <row r="35" spans="1:5" ht="27.6" x14ac:dyDescent="0.3">
      <c r="A35" s="39" t="s">
        <v>223</v>
      </c>
      <c r="B35" s="38"/>
      <c r="C35" s="39" t="s">
        <v>225</v>
      </c>
      <c r="D35" s="150"/>
      <c r="E35" s="151"/>
    </row>
    <row r="36" spans="1:5" ht="25.5" customHeight="1" x14ac:dyDescent="0.3">
      <c r="A36" s="39" t="s">
        <v>224</v>
      </c>
      <c r="B36" s="38"/>
      <c r="C36" s="39" t="s">
        <v>226</v>
      </c>
      <c r="D36" s="152"/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Q5" activePane="bottomRight" state="frozen"/>
      <selection pane="topRight" activeCell="K1" sqref="K1"/>
      <selection pane="bottomLeft" activeCell="A5" sqref="A5"/>
      <selection pane="bottomRight" activeCell="Q5" sqref="Q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MR2838</v>
      </c>
      <c r="C5" s="119" t="str">
        <f>IF('Loan Outstanding Report'!$H$5="", "", 'Loan Outstanding Report'!$H$5)</f>
        <v>Shevgaon</v>
      </c>
      <c r="D5" s="41" t="s">
        <v>289</v>
      </c>
      <c r="E5" s="65">
        <v>46086</v>
      </c>
      <c r="F5" s="38" t="s">
        <v>281</v>
      </c>
      <c r="G5" s="49" t="s">
        <v>280</v>
      </c>
      <c r="H5" s="49" t="s">
        <v>279</v>
      </c>
      <c r="I5" s="120" t="s">
        <v>256</v>
      </c>
      <c r="J5" s="120" t="s">
        <v>259</v>
      </c>
      <c r="K5" s="120" t="s">
        <v>263</v>
      </c>
      <c r="L5" s="11" t="s">
        <v>277</v>
      </c>
      <c r="M5" s="65" t="s">
        <v>264</v>
      </c>
      <c r="N5" s="124" t="s">
        <v>278</v>
      </c>
      <c r="O5" s="124">
        <v>2250</v>
      </c>
      <c r="P5" s="121" t="s">
        <v>139</v>
      </c>
      <c r="Q5" s="80">
        <v>45533</v>
      </c>
      <c r="R5" s="124">
        <v>4500</v>
      </c>
      <c r="S5" s="124">
        <v>0</v>
      </c>
      <c r="T5" s="124">
        <v>0</v>
      </c>
      <c r="U5" s="125">
        <f t="shared" ref="U5" si="0">IF(AND(ISBLANK(R5),ISBLANK(S5),ISBLANK(T5)),"",R5-(S5+T5))</f>
        <v>4500</v>
      </c>
      <c r="V5" s="117" t="s">
        <v>204</v>
      </c>
      <c r="W5" s="122" t="s">
        <v>276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P5" activePane="bottomRight" state="frozen"/>
      <selection pane="topRight" activeCell="Q1" sqref="Q1"/>
      <selection pane="bottomLeft" activeCell="A5" sqref="A5"/>
      <selection pane="bottomRight" activeCell="BP5" sqref="BP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868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124935</v>
      </c>
      <c r="J5" s="38" t="s">
        <v>253</v>
      </c>
      <c r="K5" s="84">
        <v>124935</v>
      </c>
      <c r="L5" s="84" t="s">
        <v>254</v>
      </c>
      <c r="M5" s="38" t="s">
        <v>255</v>
      </c>
      <c r="N5" s="84">
        <v>205577</v>
      </c>
      <c r="O5" s="84" t="s">
        <v>256</v>
      </c>
      <c r="P5" s="84">
        <v>520947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350256596</v>
      </c>
      <c r="Z5" s="38" t="s">
        <v>263</v>
      </c>
      <c r="AA5" s="108" t="s">
        <v>264</v>
      </c>
      <c r="AB5" s="84">
        <v>41952</v>
      </c>
      <c r="AC5" s="108" t="s">
        <v>265</v>
      </c>
      <c r="AD5" s="84">
        <v>24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2415</v>
      </c>
      <c r="AK5" s="84">
        <v>2250</v>
      </c>
      <c r="AL5" s="108" t="s">
        <v>271</v>
      </c>
      <c r="AM5" s="84">
        <v>37591.370000000003</v>
      </c>
      <c r="AN5" s="112">
        <v>12073.63</v>
      </c>
      <c r="AO5" s="112">
        <v>49665</v>
      </c>
      <c r="AP5" s="112">
        <v>4360.63</v>
      </c>
      <c r="AQ5" s="112">
        <v>139.37</v>
      </c>
      <c r="AR5" s="112">
        <v>4500</v>
      </c>
      <c r="AS5" s="112">
        <v>4360.63</v>
      </c>
      <c r="AT5" s="112">
        <v>139.37</v>
      </c>
      <c r="AU5" s="112">
        <v>4500</v>
      </c>
      <c r="AV5" s="84">
        <v>38</v>
      </c>
      <c r="AW5" s="84"/>
      <c r="AX5" s="84"/>
      <c r="AY5" s="108"/>
      <c r="AZ5" s="84"/>
      <c r="BA5" s="84"/>
      <c r="BB5" s="84" t="s">
        <v>272</v>
      </c>
      <c r="BC5" s="84" t="s">
        <v>145</v>
      </c>
      <c r="BD5" s="108"/>
      <c r="BE5" s="84" t="s">
        <v>273</v>
      </c>
      <c r="BF5" s="38">
        <v>41952</v>
      </c>
      <c r="BG5" s="84" t="s">
        <v>274</v>
      </c>
      <c r="BH5" s="114" t="s">
        <v>275</v>
      </c>
      <c r="BI5" s="38" t="s">
        <v>110</v>
      </c>
      <c r="BJ5" s="85">
        <v>46086</v>
      </c>
      <c r="BK5" s="84"/>
      <c r="BL5" s="38" t="s">
        <v>115</v>
      </c>
      <c r="BM5" s="115" t="s">
        <v>120</v>
      </c>
      <c r="BN5" s="116" t="s">
        <v>201</v>
      </c>
      <c r="BO5" s="84" t="s">
        <v>245</v>
      </c>
      <c r="BP5" s="84">
        <v>4500</v>
      </c>
      <c r="BQ5" s="117" t="s">
        <v>204</v>
      </c>
      <c r="BR5" s="118" t="s">
        <v>276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2026-03-24T10:12:48Z</dcterms:modified>
</cp:coreProperties>
</file>