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22-july-25/"/>
    </mc:Choice>
  </mc:AlternateContent>
  <xr:revisionPtr revIDLastSave="0" documentId="8_{06EFD5E9-D787-478F-A7A4-6B519DB50596}" xr6:coauthVersionLast="47" xr6:coauthVersionMax="47" xr10:uidLastSave="{00000000-0000-0000-0000-000000000000}"/>
  <bookViews>
    <workbookView xWindow="-110" yWindow="-110" windowWidth="19420" windowHeight="10300" tabRatio="412" firstSheet="3" activeTab="4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2" sheetId="26" r:id="rId5"/>
    <sheet name="Sheet1" sheetId="25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'Borrower Wise Details'!$A$4:$X$17</definedName>
    <definedName name="_xlnm._FilterDatabase" localSheetId="0" hidden="1">'Fraud Investigation Report'!$A$4:$AD$8</definedName>
    <definedName name="_xlnm._FilterDatabase" localSheetId="6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20" l="1"/>
  <c r="U16" i="20"/>
  <c r="U15" i="20"/>
  <c r="U14" i="20"/>
  <c r="AA5" i="7"/>
  <c r="AA6" i="7"/>
  <c r="AA7" i="7"/>
  <c r="AA8" i="7"/>
  <c r="P5" i="24" l="1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5" i="20" l="1"/>
  <c r="U6" i="20"/>
  <c r="U7" i="20"/>
  <c r="U8" i="20"/>
  <c r="U9" i="20"/>
  <c r="U10" i="20"/>
  <c r="U11" i="20"/>
  <c r="U12" i="20"/>
  <c r="U13" i="20"/>
</calcChain>
</file>

<file path=xl/sharedStrings.xml><?xml version="1.0" encoding="utf-8"?>
<sst xmlns="http://schemas.openxmlformats.org/spreadsheetml/2006/main" count="790" uniqueCount="336">
  <si>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</si>
  <si>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</si>
  <si>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</si>
  <si>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</si>
  <si>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</si>
  <si>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</si>
  <si>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</si>
  <si>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</si>
  <si>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</si>
  <si>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</si>
  <si>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</si>
  <si>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</si>
  <si>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</si>
  <si>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</si>
  <si>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</si>
  <si>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</si>
  <si>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</si>
  <si>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</si>
  <si>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</si>
  <si>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</si>
  <si>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</si>
  <si>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</si>
  <si>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</si>
  <si>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</si>
  <si>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</si>
  <si>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</si>
  <si>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</si>
  <si>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</si>
  <si>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</si>
  <si>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</si>
  <si>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</si>
  <si>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</si>
  <si>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</si>
  <si>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</si>
  <si>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</si>
  <si>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</si>
  <si>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</si>
  <si>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</si>
  <si>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</si>
  <si>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</si>
  <si>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</si>
  <si>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</si>
  <si>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</si>
  <si>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</si>
  <si>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</si>
  <si>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</si>
  <si>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</si>
  <si>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</si>
  <si>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</si>
  <si>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</si>
  <si>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</si>
  <si>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</si>
  <si>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</si>
  <si>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</si>
  <si>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</si>
  <si>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</si>
  <si>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</si>
  <si>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</si>
  <si>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</si>
  <si>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</si>
  <si>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</si>
  <si>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</si>
  <si>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</si>
  <si>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</si>
  <si>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</si>
  <si>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</si>
  <si>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</si>
  <si>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</si>
  <si>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</si>
  <si>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</si>
  <si>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</si>
  <si>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</si>
  <si>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</si>
  <si>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</si>
  <si>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</si>
  <si>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</si>
  <si>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</si>
  <si>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</si>
  <si>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</si>
  <si>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</si>
  <si>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</si>
  <si>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</si>
  <si>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</si>
  <si>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</si>
  <si>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</si>
  <si>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</si>
  <si>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</si>
  <si>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</si>
  <si>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</si>
  <si>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</si>
  <si>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</si>
  <si>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</si>
  <si>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</si>
  <si>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</si>
  <si>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</si>
  <si>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</si>
  <si>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</si>
  <si>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</si>
  <si>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</si>
  <si>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</si>
  <si>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</si>
  <si>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</si>
  <si>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</si>
  <si>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</si>
  <si>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</si>
  <si>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</si>
  <si>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</si>
  <si>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</si>
  <si>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</si>
  <si>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</si>
  <si>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</si>
  <si>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</si>
  <si>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</si>
  <si>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</si>
  <si>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</si>
  <si>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</si>
  <si>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</si>
  <si>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</si>
  <si>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</si>
  <si>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</si>
  <si>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</si>
  <si>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</si>
  <si>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</si>
  <si>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</si>
  <si>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</si>
  <si>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</si>
  <si>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</si>
  <si>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</si>
  <si>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</si>
  <si>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</si>
  <si>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</si>
  <si>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</si>
  <si>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</si>
  <si>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</si>
  <si>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</si>
  <si>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</si>
  <si>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</si>
  <si>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</si>
  <si>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</si>
  <si>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</si>
  <si>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</si>
  <si>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</si>
  <si>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</si>
  <si>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</si>
  <si>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</si>
  <si>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</si>
  <si>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</si>
  <si>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</si>
  <si>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</si>
  <si>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</si>
  <si>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</si>
  <si>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</si>
  <si>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</si>
  <si>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</si>
  <si>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</si>
  <si>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</si>
  <si>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</si>
  <si>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</si>
  <si>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</si>
  <si>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</si>
  <si>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</si>
  <si>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</si>
  <si>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</si>
  <si>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</si>
  <si>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</si>
  <si>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</si>
  <si>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</si>
  <si>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</si>
  <si>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</si>
  <si>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</si>
  <si>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</si>
  <si>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</si>
  <si>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</si>
  <si>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</si>
  <si>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</si>
  <si>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</si>
  <si>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</si>
  <si>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</si>
  <si>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</si>
  <si>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</si>
  <si>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</si>
  <si>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</si>
  <si>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</si>
  <si>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</si>
  <si>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</si>
  <si>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</si>
  <si>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Bihar-2</t>
  </si>
  <si>
    <t>Patna</t>
  </si>
  <si>
    <t>Lakhisarai</t>
  </si>
  <si>
    <t>Ashthawan</t>
  </si>
  <si>
    <t>BH3564</t>
  </si>
  <si>
    <t>Chetana</t>
  </si>
  <si>
    <t>HINDU</t>
  </si>
  <si>
    <t>Animal Husbandry &amp; Poultry</t>
  </si>
  <si>
    <t>04-Jan-2023</t>
  </si>
  <si>
    <t>Open</t>
  </si>
  <si>
    <t/>
  </si>
  <si>
    <t>Agriculture &amp; Farming</t>
  </si>
  <si>
    <t>1</t>
  </si>
  <si>
    <t>USHA DEVI</t>
  </si>
  <si>
    <t>Thu</t>
  </si>
  <si>
    <t>Fri</t>
  </si>
  <si>
    <t>3</t>
  </si>
  <si>
    <t>2</t>
  </si>
  <si>
    <t>SARITA DEVI</t>
  </si>
  <si>
    <t>chotti kenar</t>
  </si>
  <si>
    <t>SF0092470</t>
  </si>
  <si>
    <t>Gautam Kumar</t>
  </si>
  <si>
    <t>08-Apr-2025</t>
  </si>
  <si>
    <t>09-Apr-2025</t>
  </si>
  <si>
    <t>23-Apr-2025</t>
  </si>
  <si>
    <t>ANCHALA DEVI</t>
  </si>
  <si>
    <t>Unnati</t>
  </si>
  <si>
    <t>01-Feb-2024</t>
  </si>
  <si>
    <t>SONA DEVI</t>
  </si>
  <si>
    <t>23-Dec-2023</t>
  </si>
  <si>
    <t>05-Apr-2024</t>
  </si>
  <si>
    <t>11-Mar-2024</t>
  </si>
  <si>
    <t>04-Jun-2024</t>
  </si>
  <si>
    <t>01-Jul-2024</t>
  </si>
  <si>
    <t>05-Jul-2024</t>
  </si>
  <si>
    <t>IL-1</t>
  </si>
  <si>
    <t>01-Nov-2024</t>
  </si>
  <si>
    <t>Diwakar Nandan Upadhaya/SF0077482</t>
  </si>
  <si>
    <t>Visited</t>
  </si>
  <si>
    <t>Borrower</t>
  </si>
  <si>
    <t>Available</t>
  </si>
  <si>
    <t>Loan Card</t>
  </si>
  <si>
    <t>Yes</t>
  </si>
  <si>
    <t>Borrower Not Available</t>
  </si>
  <si>
    <t>731173</t>
  </si>
  <si>
    <t>731173 Shiv Shakti1</t>
  </si>
  <si>
    <t>SSF2413220</t>
  </si>
  <si>
    <t>GENERAL</t>
  </si>
  <si>
    <t>OBC</t>
  </si>
  <si>
    <t>BC</t>
  </si>
  <si>
    <t>09-Aug-2024</t>
  </si>
  <si>
    <t>Emi Collected From Borrower on dated 11-10-2024,08-11-2024,13-12-2024,10-01-2025,14-02-2025 but not posted in fimo.</t>
  </si>
  <si>
    <t>SC</t>
  </si>
  <si>
    <t>Pappu Kumar/SF0089483</t>
  </si>
  <si>
    <t>Emi Collected From Borrower on dated  03-10-2024,07-11-2024,05-12-2024,02-01-2025, but not posted in fimo.</t>
  </si>
  <si>
    <t>Loan Officer</t>
  </si>
  <si>
    <t>Installment</t>
  </si>
  <si>
    <t>Praveen Kumar</t>
  </si>
  <si>
    <t>SF0065429</t>
  </si>
  <si>
    <t>Branch Quality Manager</t>
  </si>
  <si>
    <t>SF0089483</t>
  </si>
  <si>
    <t>Pappu Kumar</t>
  </si>
  <si>
    <t>Emi Collected From Borrower on dated 11-10-2024  but not posted in fimo.</t>
  </si>
  <si>
    <t>Emi Collected From Borrower on dated 08-11-2024  but not posted in fimo.</t>
  </si>
  <si>
    <t>Emi Collected From Borrower on dated 13-12-2024  but not posted in fimo.</t>
  </si>
  <si>
    <t>Emi Collected From Borrower on dated 14-02-2025  but not posted in fimo.</t>
  </si>
  <si>
    <t>Emi Collected From Borrower on dated 10-01-2025  but not posted in fimo.</t>
  </si>
  <si>
    <t>Emi Collected From Borrower on dated  03-10-2024 but not posted in fimo.</t>
  </si>
  <si>
    <t>Emi Collected From Borrower on dated  07-11-2024 but not posted in fimo.</t>
  </si>
  <si>
    <t>Emi Collected From Borrower on dated  05-12-2024 but not posted in fimo.</t>
  </si>
  <si>
    <t>Emi Collected From Borrower on dated  02-01-2025  but not posted in fimo.</t>
  </si>
  <si>
    <t>Branch Manager</t>
  </si>
  <si>
    <t>Bihar</t>
  </si>
  <si>
    <t>Diwakar Nandan Upadhaya</t>
  </si>
  <si>
    <t>SF0077482</t>
  </si>
  <si>
    <t>Dayanand Kumar</t>
  </si>
  <si>
    <t>SF0036290</t>
  </si>
  <si>
    <t>Dual Staff</t>
  </si>
  <si>
    <t>Available &amp; Updated</t>
  </si>
  <si>
    <t>G1</t>
  </si>
  <si>
    <t>G2</t>
  </si>
  <si>
    <t>Q1 25-26</t>
  </si>
  <si>
    <t>Business</t>
  </si>
  <si>
    <t>Collection Misappropriation</t>
  </si>
  <si>
    <t>Completed-Report Submitted</t>
  </si>
  <si>
    <t>Absconding</t>
  </si>
  <si>
    <t>08-Feb-2025</t>
  </si>
  <si>
    <t>Binay Kumar Shaw/SF0042314</t>
  </si>
  <si>
    <t>babhan bigha</t>
  </si>
  <si>
    <t>SF0089364</t>
  </si>
  <si>
    <t>Sachin Kumar</t>
  </si>
  <si>
    <t>504102 C2</t>
  </si>
  <si>
    <t>504102 C2 Ugadi New1</t>
  </si>
  <si>
    <t>SSF3307599</t>
  </si>
  <si>
    <t>31-Jan-2023</t>
  </si>
  <si>
    <t>08-Mar-2023</t>
  </si>
  <si>
    <t>She paid of rs-2400 on 08-10-2024 but the same not accounted in fimo.</t>
  </si>
  <si>
    <t>Sare</t>
  </si>
  <si>
    <t>587136</t>
  </si>
  <si>
    <t>sare 587136 G8</t>
  </si>
  <si>
    <t>SID951376094975</t>
  </si>
  <si>
    <t>She paid of Rs-3550 on 06-12-2024 but the same not accounted in fimo.</t>
  </si>
  <si>
    <t>SARE</t>
  </si>
  <si>
    <t>Mamta</t>
  </si>
  <si>
    <t>SSF2734462</t>
  </si>
  <si>
    <t>POOJA KUMARI</t>
  </si>
  <si>
    <t>She paid of  Rs-2780 on 06-12-2024 but the same not accounted in fimo</t>
  </si>
  <si>
    <t>527952 sare 22222 527952 G7</t>
  </si>
  <si>
    <t>SID951374324473</t>
  </si>
  <si>
    <t>15-Nov-2022</t>
  </si>
  <si>
    <t>She paid of Rs-3550 on 04-12-2024 but the same not accounted in fimo.</t>
  </si>
  <si>
    <t>LO</t>
  </si>
  <si>
    <t>FN25-26-00392</t>
  </si>
  <si>
    <t>As per complaint raised against the LO  Pappu Kumar/SF0089483, post verification it is observed that he was collected Rs. 32350 from the 05 borrowers but same was not accounted in the FIMO.</t>
  </si>
  <si>
    <t>FIR Not Filled</t>
  </si>
  <si>
    <t>Remarks</t>
  </si>
  <si>
    <t>upload</t>
  </si>
  <si>
    <t>S.no</t>
  </si>
  <si>
    <t xml:space="preserve">Zone </t>
  </si>
  <si>
    <t>Branch</t>
  </si>
  <si>
    <t>Village</t>
  </si>
  <si>
    <t>CSREMPID</t>
  </si>
  <si>
    <t>CSRNAME</t>
  </si>
  <si>
    <t>Center ID</t>
  </si>
  <si>
    <t>Center Name</t>
  </si>
  <si>
    <t>Product Code</t>
  </si>
  <si>
    <t>Cust ID</t>
  </si>
  <si>
    <t>UCIC</t>
  </si>
  <si>
    <t>LAN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</si>
  <si>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</si>
  <si>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</si>
  <si>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</si>
  <si>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</si>
  <si>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</si>
  <si>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</si>
  <si>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</si>
  <si>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</si>
  <si>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</si>
  <si>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</si>
  <si>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</si>
  <si>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</si>
  <si>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</si>
  <si>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</si>
  <si>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</si>
  <si>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</si>
  <si>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</si>
  <si>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tab</t>
  </si>
  <si>
    <t>Cash</t>
  </si>
  <si>
    <t xml:space="preserve">Red       </t>
  </si>
  <si>
    <t>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</si>
</sst>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dd\ mmm\ yyyy"/>
    <numFmt numFmtId="173" formatCode="[$-10409]0.00"/>
    <numFmt numFmtId="174" formatCode="[$-10409]d\ mmm\ yyyy"/>
    <numFmt numFmtId="175" formatCode="[$-10409]0.00;\(0.0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0C4DE"/>
        <bgColor rgb="FFB0C4D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/>
      <protection locked="0"/>
    </xf>
    <xf numFmtId="0" fontId="11" fillId="2" borderId="1" xfId="15" applyNumberFormat="1" applyFont="1" applyFill="1" applyBorder="1" applyAlignment="1" applyProtection="1">
      <alignment horizontal="center" vertical="center"/>
      <protection locked="0"/>
    </xf>
    <xf numFmtId="0" fontId="11" fillId="2" borderId="1" xfId="28" applyFont="1" applyFill="1" applyBorder="1" applyAlignment="1" applyProtection="1">
      <alignment horizontal="center" vertical="center" wrapText="1"/>
      <protection hidden="1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>
      <alignment vertical="top"/>
    </xf>
    <xf numFmtId="0" fontId="30" fillId="0" borderId="1" xfId="0" applyFont="1" applyBorder="1" applyAlignment="1">
      <alignment horizontal="center" vertical="center" readingOrder="1"/>
    </xf>
    <xf numFmtId="0" fontId="29" fillId="0" borderId="15" xfId="0" applyFont="1" applyBorder="1" applyAlignment="1">
      <alignment horizontal="center" vertical="top" wrapText="1" readingOrder="1"/>
    </xf>
    <xf numFmtId="0" fontId="6" fillId="0" borderId="15" xfId="0" applyFont="1" applyBorder="1" applyAlignment="1">
      <alignment horizontal="center"/>
    </xf>
    <xf numFmtId="0" fontId="0" fillId="8" borderId="1" xfId="0" applyFill="1" applyBorder="1" applyAlignment="1">
      <alignment vertical="center"/>
    </xf>
    <xf numFmtId="0" fontId="6" fillId="0" borderId="8" xfId="26" applyFont="1" applyBorder="1" applyAlignment="1" applyProtection="1">
      <alignment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0" fontId="31" fillId="14" borderId="16" xfId="0" applyFont="1" applyFill="1" applyBorder="1" applyAlignment="1">
      <alignment horizontal="center" vertical="top" readingOrder="1"/>
    </xf>
    <xf numFmtId="0" fontId="32" fillId="14" borderId="16" xfId="0" applyFont="1" applyFill="1" applyBorder="1" applyAlignment="1">
      <alignment horizontal="center" vertical="top" readingOrder="1"/>
    </xf>
    <xf numFmtId="0" fontId="33" fillId="0" borderId="0" xfId="0" applyFont="1"/>
    <xf numFmtId="0" fontId="34" fillId="0" borderId="16" xfId="0" applyFont="1" applyBorder="1" applyAlignment="1">
      <alignment vertical="top" readingOrder="1"/>
    </xf>
    <xf numFmtId="172" fontId="34" fillId="0" borderId="16" xfId="0" applyNumberFormat="1" applyFont="1" applyBorder="1" applyAlignment="1">
      <alignment vertical="top" readingOrder="1"/>
    </xf>
    <xf numFmtId="173" fontId="34" fillId="0" borderId="16" xfId="0" applyNumberFormat="1" applyFont="1" applyBorder="1" applyAlignment="1">
      <alignment vertical="top" readingOrder="1"/>
    </xf>
    <xf numFmtId="174" fontId="34" fillId="0" borderId="16" xfId="0" applyNumberFormat="1" applyFont="1" applyBorder="1" applyAlignment="1">
      <alignment vertical="top" readingOrder="1"/>
    </xf>
    <xf numFmtId="175" fontId="34" fillId="0" borderId="16" xfId="0" applyNumberFormat="1" applyFont="1" applyBorder="1" applyAlignment="1">
      <alignment vertical="top" readingOrder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14</xdr:col>
      <xdr:colOff>364800</xdr:colOff>
      <xdr:row>25</xdr:row>
      <xdr:rowOff>84550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6B256A-0E82-AED6-013A-75632E762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68300"/>
          <a:ext cx="7680000" cy="43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andanasphoortyfinance-my.sharepoint.com/personal/diwakar_nandan_spandanasphoorty_com/Documents/Desktop/Audit%20Reports/2025/Ashwathama%20may%202025/BH%20Ashthawan%20May%202025.xlsx" TargetMode="External"/><Relationship Id="rId1" Type="http://schemas.openxmlformats.org/officeDocument/2006/relationships/externalLinkPath" Target="/personal/binay_shaw_spandanasphoorty_com/Documents/Desktop/binay/Audit%20Reports/2025/Ashwathama%20may%202025/BH%20Ashthawan%20Ma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>
        <row r="2">
          <cell r="A2" t="str">
            <v>Loan Officer</v>
          </cell>
        </row>
        <row r="3">
          <cell r="A3" t="str">
            <v>Senior Loan Officer</v>
          </cell>
        </row>
        <row r="4">
          <cell r="A4" t="str">
            <v>Loan Officer Trainee</v>
          </cell>
        </row>
        <row r="5">
          <cell r="A5" t="str">
            <v>Branch Quality Manager</v>
          </cell>
        </row>
        <row r="6">
          <cell r="A6" t="str">
            <v>Senior Branch Quality Manager</v>
          </cell>
        </row>
        <row r="7">
          <cell r="A7" t="str">
            <v>Branch Quality Manager Trainee</v>
          </cell>
        </row>
        <row r="8">
          <cell r="A8" t="str">
            <v>Branch Manager</v>
          </cell>
        </row>
        <row r="9">
          <cell r="A9" t="str">
            <v>Senior Branch Manager</v>
          </cell>
        </row>
        <row r="10">
          <cell r="A10" t="str">
            <v>Trainee Branch Manager</v>
          </cell>
        </row>
        <row r="11">
          <cell r="A11" t="str">
            <v>Cluster Manager</v>
          </cell>
        </row>
        <row r="12">
          <cell r="A12" t="str">
            <v>Senior Cluster Manager</v>
          </cell>
        </row>
        <row r="13">
          <cell r="A13" t="str">
            <v>Trainee Cluster Manager</v>
          </cell>
        </row>
        <row r="14">
          <cell r="A14" t="str">
            <v>Associate Vice President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8"/>
  <sheetViews>
    <sheetView showGridLines="0" topLeftCell="U1" zoomScaleNormal="100" workbookViewId="0">
      <selection activeCell="AA5" sqref="AA5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41" t="s">
        <v>3</v>
      </c>
    </row>
    <row r="3" spans="1:30" ht="15.5" x14ac:dyDescent="0.35">
      <c r="A3" s="43" t="s">
        <v>173</v>
      </c>
      <c r="S3" s="127" t="s">
        <v>15</v>
      </c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7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9" x14ac:dyDescent="0.35">
      <c r="A5" s="4">
        <v>1</v>
      </c>
      <c r="B5" s="23" t="s">
        <v>267</v>
      </c>
      <c r="C5" s="117" t="s">
        <v>190</v>
      </c>
      <c r="D5" s="116" t="s">
        <v>189</v>
      </c>
      <c r="E5" s="24" t="s">
        <v>258</v>
      </c>
      <c r="F5" s="24" t="s">
        <v>185</v>
      </c>
      <c r="G5" s="25">
        <v>45771</v>
      </c>
      <c r="H5" s="26" t="s">
        <v>268</v>
      </c>
      <c r="I5" s="25">
        <v>45776</v>
      </c>
      <c r="J5" s="25" t="s">
        <v>298</v>
      </c>
      <c r="K5" s="21">
        <v>1</v>
      </c>
      <c r="L5" s="22">
        <v>3550</v>
      </c>
      <c r="M5" s="22">
        <v>0</v>
      </c>
      <c r="N5" s="116" t="s">
        <v>247</v>
      </c>
      <c r="O5" s="116" t="s">
        <v>241</v>
      </c>
      <c r="P5" s="116" t="s">
        <v>246</v>
      </c>
      <c r="Q5" s="20" t="s">
        <v>271</v>
      </c>
      <c r="R5" s="25">
        <v>45770</v>
      </c>
      <c r="S5" s="20" t="s">
        <v>269</v>
      </c>
      <c r="T5" s="20"/>
      <c r="U5" s="91" t="s">
        <v>270</v>
      </c>
      <c r="V5" s="25">
        <v>45783</v>
      </c>
      <c r="W5" s="25">
        <v>45797</v>
      </c>
      <c r="X5" s="28">
        <v>135</v>
      </c>
      <c r="Y5" s="107">
        <v>32350</v>
      </c>
      <c r="Z5" s="31">
        <v>0</v>
      </c>
      <c r="AA5" s="32">
        <f t="shared" ref="AA5:AA8" si="0">Y5-Z5</f>
        <v>32350</v>
      </c>
      <c r="AB5" s="4">
        <v>5</v>
      </c>
      <c r="AC5" s="25">
        <v>45793</v>
      </c>
      <c r="AD5" s="92" t="s">
        <v>299</v>
      </c>
    </row>
    <row r="6" spans="1:30" x14ac:dyDescent="0.35">
      <c r="A6" s="4">
        <v>2</v>
      </c>
      <c r="B6" s="23"/>
      <c r="C6" s="117"/>
      <c r="D6" s="116"/>
      <c r="E6" s="24"/>
      <c r="F6" s="24"/>
      <c r="G6" s="25"/>
      <c r="H6" s="26"/>
      <c r="I6" s="25"/>
      <c r="J6" s="20"/>
      <c r="K6" s="21"/>
      <c r="L6" s="22"/>
      <c r="M6" s="22"/>
      <c r="N6" s="21"/>
      <c r="O6" s="27"/>
      <c r="P6" s="20"/>
      <c r="Q6" s="20"/>
      <c r="R6" s="25"/>
      <c r="S6" s="20"/>
      <c r="T6" s="20"/>
      <c r="U6" s="91"/>
      <c r="V6" s="25"/>
      <c r="W6" s="25"/>
      <c r="X6" s="28"/>
      <c r="Y6" s="107"/>
      <c r="Z6" s="31"/>
      <c r="AA6" s="32">
        <f t="shared" si="0"/>
        <v>0</v>
      </c>
      <c r="AB6" s="4"/>
      <c r="AC6" s="25"/>
      <c r="AD6" s="92"/>
    </row>
    <row r="7" spans="1:30" x14ac:dyDescent="0.35">
      <c r="A7" s="4">
        <v>3</v>
      </c>
      <c r="B7" s="23"/>
      <c r="C7" s="117"/>
      <c r="D7" s="116"/>
      <c r="E7" s="24"/>
      <c r="F7" s="24"/>
      <c r="G7" s="25"/>
      <c r="H7" s="26"/>
      <c r="I7" s="25"/>
      <c r="J7" s="20"/>
      <c r="K7" s="21"/>
      <c r="L7" s="22"/>
      <c r="M7" s="22"/>
      <c r="N7" s="21"/>
      <c r="O7" s="27"/>
      <c r="P7" s="20"/>
      <c r="Q7" s="20"/>
      <c r="R7" s="25"/>
      <c r="S7" s="20"/>
      <c r="T7" s="20"/>
      <c r="U7" s="91"/>
      <c r="V7" s="25"/>
      <c r="W7" s="25"/>
      <c r="X7" s="28"/>
      <c r="Y7" s="107"/>
      <c r="Z7" s="31"/>
      <c r="AA7" s="32">
        <f t="shared" si="0"/>
        <v>0</v>
      </c>
      <c r="AB7" s="4"/>
      <c r="AC7" s="25"/>
      <c r="AD7" s="92"/>
    </row>
    <row r="8" spans="1:30" x14ac:dyDescent="0.35">
      <c r="A8" s="4">
        <v>4</v>
      </c>
      <c r="B8" s="23"/>
      <c r="C8" s="117"/>
      <c r="D8" s="116"/>
      <c r="E8" s="24"/>
      <c r="F8" s="24"/>
      <c r="G8" s="25"/>
      <c r="H8" s="26"/>
      <c r="I8" s="25"/>
      <c r="J8" s="20"/>
      <c r="K8" s="21"/>
      <c r="L8" s="22"/>
      <c r="M8" s="22"/>
      <c r="N8" s="21"/>
      <c r="O8" s="27"/>
      <c r="P8" s="20"/>
      <c r="Q8" s="20"/>
      <c r="R8" s="25"/>
      <c r="S8" s="20"/>
      <c r="T8" s="20"/>
      <c r="U8" s="91"/>
      <c r="V8" s="25"/>
      <c r="W8" s="25"/>
      <c r="X8" s="28"/>
      <c r="Y8" s="107"/>
      <c r="Z8" s="31"/>
      <c r="AA8" s="32">
        <f t="shared" si="0"/>
        <v>0</v>
      </c>
      <c r="AB8" s="4"/>
      <c r="AC8" s="25"/>
      <c r="AD8" s="92"/>
    </row>
  </sheetData>
  <autoFilter ref="A4:AD8" xr:uid="{6447815C-5695-4810-8A2C-5B6E268F4F7F}"/>
  <mergeCells count="1">
    <mergeCell ref="S3:AC3"/>
  </mergeCells>
  <phoneticPr fontId="14" type="noConversion"/>
  <dataValidations count="6">
    <dataValidation type="custom" allowBlank="1" showInputMessage="1" showErrorMessage="1" errorTitle="Error" error="Incorrect Value Entered" sqref="J6:J8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Q5:Q8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:S8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8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:B8" xr:uid="{DED1BDB7-AFF3-4848-AC29-BE11DD7F26E9}">
      <formula1>"Q1 24-25,Q2 24-25, Q3 24-25,Q4 24-25,Q1 25-26,Q2 25-26,Q3 25-26,Q4 25-26"</formula1>
    </dataValidation>
    <dataValidation allowBlank="1" showErrorMessage="1" sqref="C5:C8" xr:uid="{8A8D0513-9C8F-4038-B27C-72B632D5B4A1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5"/>
  <cols>
    <col min="1" max="1" width="17.1796875" customWidth="1"/>
    <col min="2" max="2" width="22.54296875" customWidth="1"/>
    <col min="3" max="3" width="20.1796875" customWidth="1"/>
    <col min="4" max="4" width="18.81640625" customWidth="1"/>
    <col min="5" max="5" width="19.81640625" customWidth="1"/>
    <col min="6" max="6" width="1" customWidth="1"/>
    <col min="7" max="16384" width="9.1796875" hidden="1"/>
  </cols>
  <sheetData>
    <row r="1" spans="1:5" ht="18.5" x14ac:dyDescent="0.45">
      <c r="A1" s="129" t="s">
        <v>2</v>
      </c>
      <c r="B1" s="130"/>
      <c r="C1" s="130"/>
      <c r="D1" s="130"/>
      <c r="E1" s="131"/>
    </row>
    <row r="2" spans="1:5" ht="18.5" x14ac:dyDescent="0.45">
      <c r="A2" s="53"/>
      <c r="B2" s="132" t="s">
        <v>3</v>
      </c>
      <c r="C2" s="132"/>
      <c r="D2" s="132"/>
      <c r="E2" s="54"/>
    </row>
    <row r="3" spans="1:5" ht="14.5" x14ac:dyDescent="0.35">
      <c r="A3" s="55" t="s">
        <v>1</v>
      </c>
      <c r="B3" s="55" t="s">
        <v>0</v>
      </c>
      <c r="C3" s="55" t="s">
        <v>102</v>
      </c>
      <c r="D3" s="55" t="s">
        <v>103</v>
      </c>
      <c r="E3" s="55" t="s">
        <v>104</v>
      </c>
    </row>
    <row r="4" spans="1:5" ht="24" customHeight="1" x14ac:dyDescent="0.35">
      <c r="A4" s="118" t="s">
        <v>190</v>
      </c>
      <c r="B4" s="119" t="s">
        <v>189</v>
      </c>
      <c r="C4" s="119" t="s">
        <v>189</v>
      </c>
      <c r="D4" s="119" t="s">
        <v>188</v>
      </c>
      <c r="E4" s="119" t="s">
        <v>187</v>
      </c>
    </row>
    <row r="5" spans="1:5" ht="35.25" customHeight="1" x14ac:dyDescent="0.35">
      <c r="A5" s="56" t="s">
        <v>5</v>
      </c>
      <c r="B5" s="56" t="s">
        <v>105</v>
      </c>
      <c r="C5" s="56" t="s">
        <v>106</v>
      </c>
      <c r="D5" s="56" t="s">
        <v>107</v>
      </c>
      <c r="E5" s="56" t="s">
        <v>108</v>
      </c>
    </row>
    <row r="6" spans="1:5" ht="25.5" customHeight="1" x14ac:dyDescent="0.35">
      <c r="A6" s="88" t="s">
        <v>258</v>
      </c>
      <c r="B6" s="57">
        <v>45783</v>
      </c>
      <c r="C6" s="57">
        <v>45782</v>
      </c>
      <c r="D6" s="57">
        <v>45783</v>
      </c>
      <c r="E6" s="58">
        <v>0.29166666666666669</v>
      </c>
    </row>
    <row r="7" spans="1:5" ht="15.5" x14ac:dyDescent="0.35">
      <c r="A7" s="133" t="s">
        <v>109</v>
      </c>
      <c r="B7" s="134"/>
      <c r="C7" s="134"/>
      <c r="D7" s="134"/>
      <c r="E7" s="134"/>
    </row>
    <row r="8" spans="1:5" ht="15" customHeight="1" x14ac:dyDescent="0.35">
      <c r="A8" s="135" t="s">
        <v>110</v>
      </c>
      <c r="B8" s="137" t="s">
        <v>164</v>
      </c>
      <c r="C8" s="138"/>
      <c r="D8" s="139" t="s">
        <v>111</v>
      </c>
      <c r="E8" s="140"/>
    </row>
    <row r="9" spans="1:5" ht="14.5" x14ac:dyDescent="0.35">
      <c r="A9" s="136"/>
      <c r="B9" s="59" t="s">
        <v>112</v>
      </c>
      <c r="C9" s="60" t="s">
        <v>113</v>
      </c>
      <c r="D9" s="60" t="s">
        <v>112</v>
      </c>
      <c r="E9" s="60" t="s">
        <v>113</v>
      </c>
    </row>
    <row r="10" spans="1:5" ht="14.5" x14ac:dyDescent="0.35">
      <c r="A10" s="61">
        <v>2000</v>
      </c>
      <c r="B10" s="62">
        <v>0</v>
      </c>
      <c r="C10" s="63">
        <f>B10*A10</f>
        <v>0</v>
      </c>
      <c r="D10" s="62"/>
      <c r="E10" s="63">
        <f>D10*A10</f>
        <v>0</v>
      </c>
    </row>
    <row r="11" spans="1:5" ht="14.5" x14ac:dyDescent="0.35">
      <c r="A11" s="64">
        <v>500</v>
      </c>
      <c r="B11" s="65">
        <v>383</v>
      </c>
      <c r="C11" s="63">
        <f t="shared" ref="C11:C17" si="0">B11*A11</f>
        <v>191500</v>
      </c>
      <c r="D11" s="65">
        <v>383</v>
      </c>
      <c r="E11" s="63">
        <f t="shared" ref="E11:E17" si="1">D11*A11</f>
        <v>191500</v>
      </c>
    </row>
    <row r="12" spans="1:5" ht="14.5" x14ac:dyDescent="0.35">
      <c r="A12" s="64">
        <v>200</v>
      </c>
      <c r="B12" s="65">
        <v>239</v>
      </c>
      <c r="C12" s="63">
        <f t="shared" si="0"/>
        <v>47800</v>
      </c>
      <c r="D12" s="65">
        <v>239</v>
      </c>
      <c r="E12" s="63">
        <f t="shared" si="1"/>
        <v>47800</v>
      </c>
    </row>
    <row r="13" spans="1:5" ht="14.5" x14ac:dyDescent="0.35">
      <c r="A13" s="64">
        <v>100</v>
      </c>
      <c r="B13" s="65">
        <v>105</v>
      </c>
      <c r="C13" s="63">
        <f t="shared" si="0"/>
        <v>10500</v>
      </c>
      <c r="D13" s="65">
        <v>105</v>
      </c>
      <c r="E13" s="63">
        <f t="shared" si="1"/>
        <v>10500</v>
      </c>
    </row>
    <row r="14" spans="1:5" ht="14.5" x14ac:dyDescent="0.35">
      <c r="A14" s="64">
        <v>50</v>
      </c>
      <c r="B14" s="65">
        <v>38</v>
      </c>
      <c r="C14" s="63">
        <f t="shared" si="0"/>
        <v>1900</v>
      </c>
      <c r="D14" s="65">
        <v>38</v>
      </c>
      <c r="E14" s="63">
        <f t="shared" si="1"/>
        <v>1900</v>
      </c>
    </row>
    <row r="15" spans="1:5" ht="14.5" x14ac:dyDescent="0.35">
      <c r="A15" s="64">
        <v>20</v>
      </c>
      <c r="B15" s="65">
        <v>107</v>
      </c>
      <c r="C15" s="63">
        <f t="shared" si="0"/>
        <v>2140</v>
      </c>
      <c r="D15" s="65">
        <v>107</v>
      </c>
      <c r="E15" s="63">
        <f t="shared" si="1"/>
        <v>2140</v>
      </c>
    </row>
    <row r="16" spans="1:5" ht="14.5" x14ac:dyDescent="0.35">
      <c r="A16" s="64">
        <v>10</v>
      </c>
      <c r="B16" s="65">
        <v>6</v>
      </c>
      <c r="C16" s="63">
        <f t="shared" si="0"/>
        <v>60</v>
      </c>
      <c r="D16" s="65">
        <v>6</v>
      </c>
      <c r="E16" s="63">
        <f t="shared" si="1"/>
        <v>60</v>
      </c>
    </row>
    <row r="17" spans="1:5" ht="14.5" x14ac:dyDescent="0.35">
      <c r="A17" s="64">
        <v>5</v>
      </c>
      <c r="B17" s="65">
        <v>0</v>
      </c>
      <c r="C17" s="63">
        <f t="shared" si="0"/>
        <v>0</v>
      </c>
      <c r="D17" s="65">
        <v>0</v>
      </c>
      <c r="E17" s="63">
        <f t="shared" si="1"/>
        <v>0</v>
      </c>
    </row>
    <row r="18" spans="1:5" ht="14.5" x14ac:dyDescent="0.35">
      <c r="A18" s="66" t="s">
        <v>114</v>
      </c>
      <c r="B18" s="67">
        <v>26</v>
      </c>
      <c r="C18" s="63">
        <f>B18</f>
        <v>26</v>
      </c>
      <c r="D18" s="67">
        <v>26</v>
      </c>
      <c r="E18" s="68">
        <f>D18</f>
        <v>26</v>
      </c>
    </row>
    <row r="19" spans="1:5" ht="14.5" x14ac:dyDescent="0.35">
      <c r="A19" s="69"/>
      <c r="B19" s="70" t="s">
        <v>115</v>
      </c>
      <c r="C19" s="71">
        <f>SUM(C10:C18)</f>
        <v>253926</v>
      </c>
      <c r="D19" s="70" t="s">
        <v>115</v>
      </c>
      <c r="E19" s="71">
        <f>SUM(E10:E18)</f>
        <v>253926</v>
      </c>
    </row>
    <row r="20" spans="1:5" ht="26.15" customHeight="1" x14ac:dyDescent="0.35">
      <c r="A20" s="141" t="s">
        <v>171</v>
      </c>
      <c r="B20" s="142"/>
      <c r="C20" s="72">
        <v>253926</v>
      </c>
      <c r="D20" s="73" t="s">
        <v>163</v>
      </c>
      <c r="E20" s="74">
        <v>0</v>
      </c>
    </row>
    <row r="21" spans="1:5" ht="26.15" customHeight="1" x14ac:dyDescent="0.35">
      <c r="A21" s="143" t="s">
        <v>146</v>
      </c>
      <c r="B21" s="144"/>
      <c r="C21" s="74">
        <v>0</v>
      </c>
      <c r="D21" s="73" t="s">
        <v>149</v>
      </c>
      <c r="E21" s="74">
        <v>0</v>
      </c>
    </row>
    <row r="22" spans="1:5" ht="26.15" customHeight="1" x14ac:dyDescent="0.35">
      <c r="A22" s="143" t="s">
        <v>116</v>
      </c>
      <c r="B22" s="144"/>
      <c r="C22" s="74">
        <v>0</v>
      </c>
      <c r="D22" s="75" t="s">
        <v>117</v>
      </c>
      <c r="E22" s="74"/>
    </row>
    <row r="23" spans="1:5" ht="26.15" customHeight="1" x14ac:dyDescent="0.35">
      <c r="A23" s="143" t="s">
        <v>118</v>
      </c>
      <c r="B23" s="144"/>
      <c r="C23" s="105">
        <f>(C19+C21)-(E20+E21)-E19</f>
        <v>0</v>
      </c>
      <c r="D23" s="108" t="s">
        <v>172</v>
      </c>
      <c r="E23" s="109">
        <v>0</v>
      </c>
    </row>
    <row r="24" spans="1:5" ht="82.5" customHeight="1" x14ac:dyDescent="0.35">
      <c r="A24" s="73" t="s">
        <v>119</v>
      </c>
      <c r="B24" s="128"/>
      <c r="C24" s="128"/>
      <c r="D24" s="128"/>
      <c r="E24" s="128"/>
    </row>
    <row r="25" spans="1:5" ht="57.75" customHeight="1" x14ac:dyDescent="0.35">
      <c r="A25" s="76" t="s">
        <v>120</v>
      </c>
      <c r="B25" s="149"/>
      <c r="C25" s="149"/>
      <c r="D25" s="149"/>
      <c r="E25" s="149"/>
    </row>
    <row r="26" spans="1:5" ht="37.5" customHeight="1" x14ac:dyDescent="0.35">
      <c r="A26" s="77" t="s">
        <v>121</v>
      </c>
      <c r="B26" s="77" t="s">
        <v>122</v>
      </c>
      <c r="C26" s="77" t="s">
        <v>123</v>
      </c>
      <c r="D26" s="77" t="s">
        <v>124</v>
      </c>
      <c r="E26" s="77" t="s">
        <v>125</v>
      </c>
    </row>
    <row r="27" spans="1:5" ht="27.75" customHeight="1" x14ac:dyDescent="0.35">
      <c r="A27" s="119" t="s">
        <v>259</v>
      </c>
      <c r="B27" s="119" t="s">
        <v>260</v>
      </c>
      <c r="C27" s="120" t="s">
        <v>261</v>
      </c>
      <c r="D27" s="120" t="s">
        <v>262</v>
      </c>
      <c r="E27" s="89" t="s">
        <v>257</v>
      </c>
    </row>
    <row r="28" spans="1:5" ht="14.5" x14ac:dyDescent="0.35">
      <c r="A28" s="150" t="s">
        <v>126</v>
      </c>
      <c r="B28" s="150"/>
      <c r="C28" s="150" t="s">
        <v>127</v>
      </c>
      <c r="D28" s="150"/>
      <c r="E28" s="150"/>
    </row>
    <row r="29" spans="1:5" ht="14.5" x14ac:dyDescent="0.35">
      <c r="A29" s="151"/>
      <c r="B29" s="151"/>
      <c r="C29" s="152"/>
      <c r="D29" s="152"/>
      <c r="E29" s="152"/>
    </row>
    <row r="30" spans="1:5" ht="42.75" customHeight="1" x14ac:dyDescent="0.35">
      <c r="A30" s="151"/>
      <c r="B30" s="151"/>
      <c r="C30" s="152"/>
      <c r="D30" s="152"/>
      <c r="E30" s="152"/>
    </row>
    <row r="31" spans="1:5" ht="21.75" customHeight="1" x14ac:dyDescent="0.35">
      <c r="A31" s="78"/>
      <c r="B31" s="78"/>
      <c r="C31" s="78"/>
      <c r="D31" s="78"/>
      <c r="E31" s="79"/>
    </row>
    <row r="32" spans="1:5" ht="24.75" customHeight="1" x14ac:dyDescent="0.35">
      <c r="A32" s="80" t="s">
        <v>128</v>
      </c>
      <c r="B32" s="81" t="s">
        <v>263</v>
      </c>
      <c r="C32" s="80" t="s">
        <v>129</v>
      </c>
      <c r="D32" s="153" t="s">
        <v>264</v>
      </c>
      <c r="E32" s="154"/>
    </row>
    <row r="33" spans="1:5" ht="18" customHeight="1" x14ac:dyDescent="0.35">
      <c r="A33" s="80" t="s">
        <v>130</v>
      </c>
      <c r="B33" s="81" t="s">
        <v>265</v>
      </c>
      <c r="C33" s="82" t="s">
        <v>131</v>
      </c>
      <c r="D33" s="145" t="s">
        <v>266</v>
      </c>
      <c r="E33" s="146"/>
    </row>
    <row r="34" spans="1:5" ht="26" x14ac:dyDescent="0.35">
      <c r="A34" s="82" t="s">
        <v>132</v>
      </c>
      <c r="B34" s="81" t="s">
        <v>261</v>
      </c>
      <c r="C34" s="82" t="s">
        <v>133</v>
      </c>
      <c r="D34" s="147" t="s">
        <v>243</v>
      </c>
      <c r="E34" s="148"/>
    </row>
    <row r="35" spans="1:5" ht="26" x14ac:dyDescent="0.35">
      <c r="A35" s="82" t="s">
        <v>134</v>
      </c>
      <c r="B35" s="81" t="s">
        <v>262</v>
      </c>
      <c r="C35" s="82" t="s">
        <v>135</v>
      </c>
      <c r="D35" s="147" t="s">
        <v>244</v>
      </c>
      <c r="E35" s="148"/>
    </row>
    <row r="36" spans="1:5" ht="25.5" customHeight="1" x14ac:dyDescent="0.35">
      <c r="A36" s="83" t="s">
        <v>136</v>
      </c>
      <c r="B36" s="84" t="s">
        <v>257</v>
      </c>
      <c r="C36" s="83" t="s">
        <v>137</v>
      </c>
      <c r="D36" s="147" t="s">
        <v>245</v>
      </c>
      <c r="E36" s="148"/>
    </row>
    <row r="37" spans="1:5" ht="15" customHeight="1" x14ac:dyDescent="0.35">
      <c r="A37" s="85"/>
      <c r="B37" s="86"/>
      <c r="C37" s="86"/>
      <c r="D37" s="86"/>
      <c r="E37" s="87"/>
    </row>
    <row r="38" spans="1:5" ht="9.75" hidden="1" customHeight="1" x14ac:dyDescent="0.3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ht="18.5" x14ac:dyDescent="0.35">
      <c r="A2" s="2" t="s">
        <v>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20" x14ac:dyDescent="0.35">
      <c r="A3" s="95" t="s">
        <v>141</v>
      </c>
      <c r="B3" s="96"/>
      <c r="C3" s="96"/>
      <c r="D3" s="96"/>
      <c r="E3" s="96"/>
      <c r="F3" s="96"/>
      <c r="G3" s="96"/>
      <c r="H3" s="155" t="s">
        <v>142</v>
      </c>
      <c r="I3" s="156"/>
      <c r="J3" s="156"/>
      <c r="K3" s="156"/>
      <c r="L3" s="156"/>
      <c r="M3" s="156"/>
      <c r="N3" s="156"/>
      <c r="O3" s="156"/>
      <c r="P3" s="156"/>
      <c r="Q3" s="156"/>
      <c r="R3" s="157"/>
      <c r="S3" s="101"/>
      <c r="T3" s="97"/>
    </row>
    <row r="4" spans="1:20" ht="39" x14ac:dyDescent="0.35">
      <c r="A4" s="98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2" t="s">
        <v>154</v>
      </c>
    </row>
    <row r="5" spans="1:20" x14ac:dyDescent="0.35">
      <c r="A5" s="99">
        <v>6</v>
      </c>
      <c r="B5" s="117" t="s">
        <v>190</v>
      </c>
      <c r="C5" s="116" t="s">
        <v>189</v>
      </c>
      <c r="D5" s="116" t="s">
        <v>247</v>
      </c>
      <c r="E5" s="116" t="s">
        <v>246</v>
      </c>
      <c r="F5" s="116" t="s">
        <v>241</v>
      </c>
      <c r="G5" s="25" t="s">
        <v>298</v>
      </c>
      <c r="H5" s="110">
        <v>0</v>
      </c>
      <c r="I5" s="110">
        <v>32350</v>
      </c>
      <c r="J5" s="110">
        <v>0</v>
      </c>
      <c r="K5" s="110">
        <v>0</v>
      </c>
      <c r="L5" s="110">
        <v>0</v>
      </c>
      <c r="M5" s="110">
        <v>0</v>
      </c>
      <c r="N5" s="110">
        <v>0</v>
      </c>
      <c r="O5" s="110">
        <v>0</v>
      </c>
      <c r="P5" s="32">
        <f t="shared" ref="P5" si="0">SUM(H5:O5)</f>
        <v>32350</v>
      </c>
      <c r="Q5" s="110">
        <v>0</v>
      </c>
      <c r="R5" s="32">
        <f t="shared" ref="R5" si="1">P5-Q5</f>
        <v>32350</v>
      </c>
      <c r="S5" s="100">
        <v>0</v>
      </c>
      <c r="T5" s="90" t="s">
        <v>300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1AA901DE-DFE2-42ED-AE99-F75CE7D72B2A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X17"/>
  <sheetViews>
    <sheetView showGridLines="0" topLeftCell="L1" zoomScaleNormal="100" workbookViewId="0">
      <pane ySplit="4" topLeftCell="A5" activePane="bottomLeft" state="frozen"/>
      <selection pane="bottomLeft" activeCell="R5" sqref="R5:R17"/>
    </sheetView>
  </sheetViews>
  <sheetFormatPr defaultColWidth="8.81640625" defaultRowHeight="13" x14ac:dyDescent="0.3"/>
  <cols>
    <col min="1" max="1" width="8.81640625" style="35"/>
    <col min="2" max="2" width="15.81640625" style="35" customWidth="1"/>
    <col min="3" max="5" width="18.81640625" style="35" customWidth="1"/>
    <col min="6" max="6" width="19.54296875" style="35" customWidth="1"/>
    <col min="7" max="7" width="21" style="35" customWidth="1"/>
    <col min="8" max="8" width="23" style="35" customWidth="1"/>
    <col min="9" max="10" width="16" style="35" customWidth="1"/>
    <col min="11" max="11" width="18.1796875" style="35" bestFit="1" customWidth="1"/>
    <col min="12" max="12" width="17.1796875" style="35" customWidth="1"/>
    <col min="13" max="13" width="18.81640625" style="35" customWidth="1"/>
    <col min="14" max="14" width="17.81640625" style="35" customWidth="1"/>
    <col min="15" max="15" width="17.1796875" style="35" customWidth="1"/>
    <col min="16" max="18" width="17.453125" style="35" customWidth="1"/>
    <col min="19" max="19" width="20.1796875" style="35" customWidth="1"/>
    <col min="20" max="20" width="20.54296875" style="35" customWidth="1"/>
    <col min="21" max="23" width="16" style="35" customWidth="1"/>
    <col min="24" max="24" width="85.81640625" style="35" bestFit="1" customWidth="1"/>
    <col min="25" max="16384" width="8.81640625" style="35"/>
  </cols>
  <sheetData>
    <row r="1" spans="1:24" ht="18.5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37"/>
    </row>
    <row r="2" spans="1:24" ht="15.5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7"/>
    </row>
    <row r="3" spans="1:24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39"/>
      <c r="X3" s="40"/>
    </row>
    <row r="4" spans="1:24" ht="39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" t="s">
        <v>301</v>
      </c>
      <c r="W4" s="106" t="s">
        <v>170</v>
      </c>
      <c r="X4" s="10" t="s">
        <v>34</v>
      </c>
    </row>
    <row r="5" spans="1:24" ht="20.149999999999999" customHeight="1" x14ac:dyDescent="0.3">
      <c r="A5" s="12">
        <v>25</v>
      </c>
      <c r="B5" s="3" t="s">
        <v>190</v>
      </c>
      <c r="C5" s="13" t="s">
        <v>189</v>
      </c>
      <c r="D5" s="25" t="s">
        <v>298</v>
      </c>
      <c r="E5" s="14">
        <v>45785</v>
      </c>
      <c r="F5" s="13" t="s">
        <v>247</v>
      </c>
      <c r="G5" s="13" t="s">
        <v>246</v>
      </c>
      <c r="H5" s="13" t="s">
        <v>241</v>
      </c>
      <c r="I5" s="13" t="s">
        <v>230</v>
      </c>
      <c r="J5" s="13" t="s">
        <v>232</v>
      </c>
      <c r="K5" s="13" t="s">
        <v>214</v>
      </c>
      <c r="L5" s="15">
        <v>357517250</v>
      </c>
      <c r="M5" s="14" t="s">
        <v>219</v>
      </c>
      <c r="N5" s="13">
        <v>40000</v>
      </c>
      <c r="O5" s="13">
        <v>2690</v>
      </c>
      <c r="P5" s="16" t="s">
        <v>242</v>
      </c>
      <c r="Q5" s="16">
        <v>45576</v>
      </c>
      <c r="R5" s="13">
        <v>2690</v>
      </c>
      <c r="S5" s="13">
        <v>0</v>
      </c>
      <c r="T5" s="13">
        <v>0</v>
      </c>
      <c r="U5" s="114">
        <f t="shared" ref="U5:U13" si="0">R5-(S5+T5)</f>
        <v>2690</v>
      </c>
      <c r="V5" s="114" t="s">
        <v>302</v>
      </c>
      <c r="W5" s="75" t="s">
        <v>227</v>
      </c>
      <c r="X5" s="125" t="s">
        <v>248</v>
      </c>
    </row>
    <row r="6" spans="1:24" ht="20.149999999999999" customHeight="1" x14ac:dyDescent="0.3">
      <c r="A6" s="12">
        <v>26</v>
      </c>
      <c r="B6" s="3" t="s">
        <v>190</v>
      </c>
      <c r="C6" s="13" t="s">
        <v>189</v>
      </c>
      <c r="D6" s="25" t="s">
        <v>298</v>
      </c>
      <c r="E6" s="14">
        <v>45785</v>
      </c>
      <c r="F6" s="13" t="s">
        <v>247</v>
      </c>
      <c r="G6" s="13" t="s">
        <v>246</v>
      </c>
      <c r="H6" s="13" t="s">
        <v>241</v>
      </c>
      <c r="I6" s="13" t="s">
        <v>230</v>
      </c>
      <c r="J6" s="13" t="s">
        <v>232</v>
      </c>
      <c r="K6" s="13" t="s">
        <v>214</v>
      </c>
      <c r="L6" s="15">
        <v>357517250</v>
      </c>
      <c r="M6" s="14" t="s">
        <v>219</v>
      </c>
      <c r="N6" s="13">
        <v>40000</v>
      </c>
      <c r="O6" s="13">
        <v>2690</v>
      </c>
      <c r="P6" s="16" t="s">
        <v>242</v>
      </c>
      <c r="Q6" s="16">
        <v>45604</v>
      </c>
      <c r="R6" s="13">
        <v>2690</v>
      </c>
      <c r="S6" s="13">
        <v>0</v>
      </c>
      <c r="T6" s="13">
        <v>0</v>
      </c>
      <c r="U6" s="114">
        <f t="shared" si="0"/>
        <v>2690</v>
      </c>
      <c r="V6" s="114" t="s">
        <v>302</v>
      </c>
      <c r="W6" s="75" t="s">
        <v>227</v>
      </c>
      <c r="X6" s="125" t="s">
        <v>249</v>
      </c>
    </row>
    <row r="7" spans="1:24" ht="20.149999999999999" customHeight="1" x14ac:dyDescent="0.3">
      <c r="A7" s="12">
        <v>27</v>
      </c>
      <c r="B7" s="3" t="s">
        <v>190</v>
      </c>
      <c r="C7" s="13" t="s">
        <v>189</v>
      </c>
      <c r="D7" s="25" t="s">
        <v>298</v>
      </c>
      <c r="E7" s="14">
        <v>45785</v>
      </c>
      <c r="F7" s="13" t="s">
        <v>247</v>
      </c>
      <c r="G7" s="13" t="s">
        <v>246</v>
      </c>
      <c r="H7" s="13" t="s">
        <v>241</v>
      </c>
      <c r="I7" s="13" t="s">
        <v>230</v>
      </c>
      <c r="J7" s="13" t="s">
        <v>232</v>
      </c>
      <c r="K7" s="13" t="s">
        <v>214</v>
      </c>
      <c r="L7" s="15">
        <v>357517250</v>
      </c>
      <c r="M7" s="14" t="s">
        <v>219</v>
      </c>
      <c r="N7" s="13">
        <v>40000</v>
      </c>
      <c r="O7" s="13">
        <v>2690</v>
      </c>
      <c r="P7" s="16" t="s">
        <v>242</v>
      </c>
      <c r="Q7" s="16">
        <v>45639</v>
      </c>
      <c r="R7" s="13">
        <v>2690</v>
      </c>
      <c r="S7" s="13">
        <v>0</v>
      </c>
      <c r="T7" s="13">
        <v>0</v>
      </c>
      <c r="U7" s="114">
        <f t="shared" si="0"/>
        <v>2690</v>
      </c>
      <c r="V7" s="114" t="s">
        <v>302</v>
      </c>
      <c r="W7" s="75" t="s">
        <v>227</v>
      </c>
      <c r="X7" s="125" t="s">
        <v>250</v>
      </c>
    </row>
    <row r="8" spans="1:24" ht="20.149999999999999" customHeight="1" x14ac:dyDescent="0.3">
      <c r="A8" s="12">
        <v>28</v>
      </c>
      <c r="B8" s="3" t="s">
        <v>190</v>
      </c>
      <c r="C8" s="13" t="s">
        <v>189</v>
      </c>
      <c r="D8" s="25" t="s">
        <v>298</v>
      </c>
      <c r="E8" s="14">
        <v>45785</v>
      </c>
      <c r="F8" s="13" t="s">
        <v>247</v>
      </c>
      <c r="G8" s="13" t="s">
        <v>246</v>
      </c>
      <c r="H8" s="13" t="s">
        <v>241</v>
      </c>
      <c r="I8" s="13" t="s">
        <v>230</v>
      </c>
      <c r="J8" s="13" t="s">
        <v>232</v>
      </c>
      <c r="K8" s="13" t="s">
        <v>214</v>
      </c>
      <c r="L8" s="15">
        <v>357517250</v>
      </c>
      <c r="M8" s="14" t="s">
        <v>219</v>
      </c>
      <c r="N8" s="13">
        <v>40000</v>
      </c>
      <c r="O8" s="13">
        <v>2690</v>
      </c>
      <c r="P8" s="16" t="s">
        <v>242</v>
      </c>
      <c r="Q8" s="16">
        <v>45667</v>
      </c>
      <c r="R8" s="13">
        <v>2690</v>
      </c>
      <c r="S8" s="13">
        <v>0</v>
      </c>
      <c r="T8" s="13">
        <v>0</v>
      </c>
      <c r="U8" s="114">
        <f t="shared" si="0"/>
        <v>2690</v>
      </c>
      <c r="V8" s="114" t="s">
        <v>302</v>
      </c>
      <c r="W8" s="75" t="s">
        <v>227</v>
      </c>
      <c r="X8" s="125" t="s">
        <v>252</v>
      </c>
    </row>
    <row r="9" spans="1:24" ht="20.149999999999999" customHeight="1" x14ac:dyDescent="0.3">
      <c r="A9" s="12">
        <v>29</v>
      </c>
      <c r="B9" s="3" t="s">
        <v>190</v>
      </c>
      <c r="C9" s="13" t="s">
        <v>189</v>
      </c>
      <c r="D9" s="25" t="s">
        <v>298</v>
      </c>
      <c r="E9" s="14">
        <v>45785</v>
      </c>
      <c r="F9" s="13" t="s">
        <v>247</v>
      </c>
      <c r="G9" s="13" t="s">
        <v>246</v>
      </c>
      <c r="H9" s="13" t="s">
        <v>241</v>
      </c>
      <c r="I9" s="13" t="s">
        <v>230</v>
      </c>
      <c r="J9" s="13" t="s">
        <v>232</v>
      </c>
      <c r="K9" s="13" t="s">
        <v>214</v>
      </c>
      <c r="L9" s="15">
        <v>357517250</v>
      </c>
      <c r="M9" s="14" t="s">
        <v>219</v>
      </c>
      <c r="N9" s="13">
        <v>40000</v>
      </c>
      <c r="O9" s="13">
        <v>2690</v>
      </c>
      <c r="P9" s="16" t="s">
        <v>242</v>
      </c>
      <c r="Q9" s="16">
        <v>45702</v>
      </c>
      <c r="R9" s="13">
        <v>2690</v>
      </c>
      <c r="S9" s="13">
        <v>0</v>
      </c>
      <c r="T9" s="13">
        <v>0</v>
      </c>
      <c r="U9" s="114">
        <f t="shared" si="0"/>
        <v>2690</v>
      </c>
      <c r="V9" s="114" t="s">
        <v>302</v>
      </c>
      <c r="W9" s="75" t="s">
        <v>227</v>
      </c>
      <c r="X9" s="125" t="s">
        <v>251</v>
      </c>
    </row>
    <row r="10" spans="1:24" ht="20.149999999999999" customHeight="1" x14ac:dyDescent="0.3">
      <c r="A10" s="12">
        <v>30</v>
      </c>
      <c r="B10" s="3" t="s">
        <v>190</v>
      </c>
      <c r="C10" s="13" t="s">
        <v>189</v>
      </c>
      <c r="D10" s="25" t="s">
        <v>298</v>
      </c>
      <c r="E10" s="14">
        <v>45785</v>
      </c>
      <c r="F10" s="13" t="s">
        <v>247</v>
      </c>
      <c r="G10" s="13" t="s">
        <v>246</v>
      </c>
      <c r="H10" s="13" t="s">
        <v>241</v>
      </c>
      <c r="I10" s="13" t="s">
        <v>230</v>
      </c>
      <c r="J10" s="13" t="s">
        <v>232</v>
      </c>
      <c r="K10" s="13" t="s">
        <v>214</v>
      </c>
      <c r="L10" s="15">
        <v>354296237</v>
      </c>
      <c r="M10" s="115" t="s">
        <v>215</v>
      </c>
      <c r="N10" s="115">
        <v>35000</v>
      </c>
      <c r="O10" s="115">
        <v>1870</v>
      </c>
      <c r="P10" s="16" t="s">
        <v>242</v>
      </c>
      <c r="Q10" s="16">
        <v>45568</v>
      </c>
      <c r="R10" s="115">
        <v>1870</v>
      </c>
      <c r="S10" s="13">
        <v>0</v>
      </c>
      <c r="T10" s="13">
        <v>0</v>
      </c>
      <c r="U10" s="114">
        <f t="shared" si="0"/>
        <v>1870</v>
      </c>
      <c r="V10" s="114" t="s">
        <v>302</v>
      </c>
      <c r="W10" s="75" t="s">
        <v>227</v>
      </c>
      <c r="X10" s="125" t="s">
        <v>253</v>
      </c>
    </row>
    <row r="11" spans="1:24" ht="20.149999999999999" customHeight="1" x14ac:dyDescent="0.3">
      <c r="A11" s="12">
        <v>31</v>
      </c>
      <c r="B11" s="3" t="s">
        <v>190</v>
      </c>
      <c r="C11" s="13" t="s">
        <v>189</v>
      </c>
      <c r="D11" s="25" t="s">
        <v>298</v>
      </c>
      <c r="E11" s="14">
        <v>45785</v>
      </c>
      <c r="F11" s="13" t="s">
        <v>247</v>
      </c>
      <c r="G11" s="13" t="s">
        <v>246</v>
      </c>
      <c r="H11" s="13" t="s">
        <v>241</v>
      </c>
      <c r="I11" s="13" t="s">
        <v>230</v>
      </c>
      <c r="J11" s="13" t="s">
        <v>232</v>
      </c>
      <c r="K11" s="13" t="s">
        <v>214</v>
      </c>
      <c r="L11" s="15">
        <v>354296237</v>
      </c>
      <c r="M11" s="115" t="s">
        <v>215</v>
      </c>
      <c r="N11" s="115">
        <v>35000</v>
      </c>
      <c r="O11" s="115">
        <v>1870</v>
      </c>
      <c r="P11" s="16" t="s">
        <v>242</v>
      </c>
      <c r="Q11" s="16">
        <v>45603</v>
      </c>
      <c r="R11" s="115">
        <v>1870</v>
      </c>
      <c r="S11" s="13">
        <v>0</v>
      </c>
      <c r="T11" s="13">
        <v>0</v>
      </c>
      <c r="U11" s="114">
        <f t="shared" si="0"/>
        <v>1870</v>
      </c>
      <c r="V11" s="114" t="s">
        <v>302</v>
      </c>
      <c r="W11" s="75" t="s">
        <v>227</v>
      </c>
      <c r="X11" s="125" t="s">
        <v>254</v>
      </c>
    </row>
    <row r="12" spans="1:24" ht="20.149999999999999" customHeight="1" x14ac:dyDescent="0.3">
      <c r="A12" s="12">
        <v>32</v>
      </c>
      <c r="B12" s="3" t="s">
        <v>190</v>
      </c>
      <c r="C12" s="13" t="s">
        <v>189</v>
      </c>
      <c r="D12" s="25" t="s">
        <v>298</v>
      </c>
      <c r="E12" s="14">
        <v>45785</v>
      </c>
      <c r="F12" s="13" t="s">
        <v>247</v>
      </c>
      <c r="G12" s="13" t="s">
        <v>246</v>
      </c>
      <c r="H12" s="13" t="s">
        <v>241</v>
      </c>
      <c r="I12" s="13" t="s">
        <v>230</v>
      </c>
      <c r="J12" s="13" t="s">
        <v>232</v>
      </c>
      <c r="K12" s="13" t="s">
        <v>214</v>
      </c>
      <c r="L12" s="15">
        <v>354296237</v>
      </c>
      <c r="M12" s="115" t="s">
        <v>215</v>
      </c>
      <c r="N12" s="115">
        <v>35000</v>
      </c>
      <c r="O12" s="115">
        <v>1870</v>
      </c>
      <c r="P12" s="16" t="s">
        <v>242</v>
      </c>
      <c r="Q12" s="16">
        <v>45631</v>
      </c>
      <c r="R12" s="115">
        <v>1870</v>
      </c>
      <c r="S12" s="13">
        <v>0</v>
      </c>
      <c r="T12" s="13">
        <v>0</v>
      </c>
      <c r="U12" s="114">
        <f t="shared" si="0"/>
        <v>1870</v>
      </c>
      <c r="V12" s="114" t="s">
        <v>302</v>
      </c>
      <c r="W12" s="75" t="s">
        <v>227</v>
      </c>
      <c r="X12" s="125" t="s">
        <v>255</v>
      </c>
    </row>
    <row r="13" spans="1:24" ht="20.149999999999999" customHeight="1" x14ac:dyDescent="0.3">
      <c r="A13" s="12">
        <v>33</v>
      </c>
      <c r="B13" s="3" t="s">
        <v>190</v>
      </c>
      <c r="C13" s="13" t="s">
        <v>189</v>
      </c>
      <c r="D13" s="25" t="s">
        <v>298</v>
      </c>
      <c r="E13" s="14">
        <v>45785</v>
      </c>
      <c r="F13" s="13" t="s">
        <v>247</v>
      </c>
      <c r="G13" s="13" t="s">
        <v>246</v>
      </c>
      <c r="H13" s="13" t="s">
        <v>241</v>
      </c>
      <c r="I13" s="13" t="s">
        <v>230</v>
      </c>
      <c r="J13" s="13" t="s">
        <v>232</v>
      </c>
      <c r="K13" s="13" t="s">
        <v>214</v>
      </c>
      <c r="L13" s="15">
        <v>354296237</v>
      </c>
      <c r="M13" s="115" t="s">
        <v>215</v>
      </c>
      <c r="N13" s="115">
        <v>35000</v>
      </c>
      <c r="O13" s="115">
        <v>1870</v>
      </c>
      <c r="P13" s="16" t="s">
        <v>242</v>
      </c>
      <c r="Q13" s="16">
        <v>45659</v>
      </c>
      <c r="R13" s="115">
        <v>1870</v>
      </c>
      <c r="S13" s="13">
        <v>0</v>
      </c>
      <c r="T13" s="13">
        <v>0</v>
      </c>
      <c r="U13" s="114">
        <f t="shared" si="0"/>
        <v>1870</v>
      </c>
      <c r="V13" s="114" t="s">
        <v>302</v>
      </c>
      <c r="W13" s="75" t="s">
        <v>227</v>
      </c>
      <c r="X13" s="125" t="s">
        <v>256</v>
      </c>
    </row>
    <row r="14" spans="1:24" ht="20.149999999999999" customHeight="1" x14ac:dyDescent="0.3">
      <c r="A14" s="12">
        <v>183</v>
      </c>
      <c r="B14" s="3" t="s">
        <v>190</v>
      </c>
      <c r="C14" s="13" t="s">
        <v>189</v>
      </c>
      <c r="D14" s="25" t="s">
        <v>298</v>
      </c>
      <c r="E14" s="104">
        <v>45788</v>
      </c>
      <c r="F14" s="103" t="s">
        <v>247</v>
      </c>
      <c r="G14" s="13" t="s">
        <v>246</v>
      </c>
      <c r="H14" s="13" t="s">
        <v>297</v>
      </c>
      <c r="I14" s="14" t="s">
        <v>277</v>
      </c>
      <c r="J14" s="13" t="s">
        <v>279</v>
      </c>
      <c r="K14" s="14" t="s">
        <v>199</v>
      </c>
      <c r="L14" s="15">
        <v>350464497</v>
      </c>
      <c r="M14" s="14" t="s">
        <v>280</v>
      </c>
      <c r="N14" s="13">
        <v>44040</v>
      </c>
      <c r="O14" s="13">
        <v>2400</v>
      </c>
      <c r="P14" s="16" t="s">
        <v>242</v>
      </c>
      <c r="Q14" s="16">
        <v>45573</v>
      </c>
      <c r="R14" s="13">
        <v>2400</v>
      </c>
      <c r="S14" s="13">
        <v>0</v>
      </c>
      <c r="T14" s="13">
        <v>0</v>
      </c>
      <c r="U14" s="114">
        <f>R14-(S14+T14)</f>
        <v>2400</v>
      </c>
      <c r="V14" s="114" t="s">
        <v>302</v>
      </c>
      <c r="W14" s="75" t="s">
        <v>227</v>
      </c>
      <c r="X14" s="126" t="s">
        <v>282</v>
      </c>
    </row>
    <row r="15" spans="1:24" ht="20.149999999999999" customHeight="1" x14ac:dyDescent="0.3">
      <c r="A15" s="12">
        <v>199</v>
      </c>
      <c r="B15" s="3" t="s">
        <v>190</v>
      </c>
      <c r="C15" s="13" t="s">
        <v>189</v>
      </c>
      <c r="D15" s="25" t="s">
        <v>298</v>
      </c>
      <c r="E15" s="104">
        <v>45788</v>
      </c>
      <c r="F15" s="103" t="s">
        <v>247</v>
      </c>
      <c r="G15" s="13" t="s">
        <v>246</v>
      </c>
      <c r="H15" s="13" t="s">
        <v>297</v>
      </c>
      <c r="I15" s="14" t="s">
        <v>288</v>
      </c>
      <c r="J15" s="13" t="s">
        <v>290</v>
      </c>
      <c r="K15" s="14" t="s">
        <v>291</v>
      </c>
      <c r="L15" s="15">
        <v>355770755</v>
      </c>
      <c r="M15" s="14" t="s">
        <v>217</v>
      </c>
      <c r="N15" s="13">
        <v>52000</v>
      </c>
      <c r="O15" s="13">
        <v>2780</v>
      </c>
      <c r="P15" s="16" t="s">
        <v>242</v>
      </c>
      <c r="Q15" s="16">
        <v>45632</v>
      </c>
      <c r="R15" s="13">
        <v>2780</v>
      </c>
      <c r="S15" s="13">
        <v>0</v>
      </c>
      <c r="T15" s="13">
        <v>0</v>
      </c>
      <c r="U15" s="114">
        <f t="shared" ref="U15:U17" si="1">R15-(S15+T15)</f>
        <v>2780</v>
      </c>
      <c r="V15" s="114" t="s">
        <v>302</v>
      </c>
      <c r="W15" s="75" t="s">
        <v>227</v>
      </c>
      <c r="X15" s="126" t="s">
        <v>292</v>
      </c>
    </row>
    <row r="16" spans="1:24" ht="20.149999999999999" customHeight="1" x14ac:dyDescent="0.3">
      <c r="A16" s="12">
        <v>249</v>
      </c>
      <c r="B16" s="3" t="s">
        <v>190</v>
      </c>
      <c r="C16" s="13" t="s">
        <v>189</v>
      </c>
      <c r="D16" s="25" t="s">
        <v>298</v>
      </c>
      <c r="E16" s="104">
        <v>45788</v>
      </c>
      <c r="F16" s="103" t="s">
        <v>247</v>
      </c>
      <c r="G16" s="13" t="s">
        <v>246</v>
      </c>
      <c r="H16" s="13" t="s">
        <v>297</v>
      </c>
      <c r="I16" s="14" t="s">
        <v>284</v>
      </c>
      <c r="J16" s="13" t="s">
        <v>286</v>
      </c>
      <c r="K16" s="14" t="s">
        <v>211</v>
      </c>
      <c r="L16" s="15">
        <v>357155666</v>
      </c>
      <c r="M16" s="14" t="s">
        <v>218</v>
      </c>
      <c r="N16" s="13">
        <v>40000</v>
      </c>
      <c r="O16" s="13">
        <v>2690</v>
      </c>
      <c r="P16" s="16" t="s">
        <v>242</v>
      </c>
      <c r="Q16" s="16">
        <v>45632</v>
      </c>
      <c r="R16" s="13">
        <v>2690</v>
      </c>
      <c r="S16" s="13">
        <v>0</v>
      </c>
      <c r="T16" s="13">
        <v>0</v>
      </c>
      <c r="U16" s="114">
        <f t="shared" si="1"/>
        <v>2690</v>
      </c>
      <c r="V16" s="114" t="s">
        <v>302</v>
      </c>
      <c r="W16" s="75" t="s">
        <v>227</v>
      </c>
      <c r="X16" s="126" t="s">
        <v>287</v>
      </c>
    </row>
    <row r="17" spans="1:24" ht="20.149999999999999" customHeight="1" x14ac:dyDescent="0.3">
      <c r="A17" s="12">
        <v>261</v>
      </c>
      <c r="B17" s="3" t="s">
        <v>190</v>
      </c>
      <c r="C17" s="13" t="s">
        <v>189</v>
      </c>
      <c r="D17" s="25" t="s">
        <v>298</v>
      </c>
      <c r="E17" s="104">
        <v>45788</v>
      </c>
      <c r="F17" s="103" t="s">
        <v>247</v>
      </c>
      <c r="G17" s="13" t="s">
        <v>246</v>
      </c>
      <c r="H17" s="13" t="s">
        <v>297</v>
      </c>
      <c r="I17" s="14" t="s">
        <v>288</v>
      </c>
      <c r="J17" s="13" t="s">
        <v>294</v>
      </c>
      <c r="K17" s="14" t="s">
        <v>204</v>
      </c>
      <c r="L17" s="15">
        <v>349476963</v>
      </c>
      <c r="M17" s="14" t="s">
        <v>295</v>
      </c>
      <c r="N17" s="13">
        <v>65959</v>
      </c>
      <c r="O17" s="13">
        <v>3550</v>
      </c>
      <c r="P17" s="16" t="s">
        <v>242</v>
      </c>
      <c r="Q17" s="16">
        <v>45630</v>
      </c>
      <c r="R17" s="13">
        <v>3550</v>
      </c>
      <c r="S17" s="13">
        <v>0</v>
      </c>
      <c r="T17" s="13">
        <v>0</v>
      </c>
      <c r="U17" s="114">
        <f t="shared" si="1"/>
        <v>3550</v>
      </c>
      <c r="V17" s="114" t="s">
        <v>302</v>
      </c>
      <c r="W17" s="75" t="s">
        <v>227</v>
      </c>
      <c r="X17" s="126" t="s">
        <v>296</v>
      </c>
    </row>
  </sheetData>
  <conditionalFormatting sqref="L14:L17">
    <cfRule type="duplicateValues" dxfId="1" priority="21" stopIfTrue="1"/>
  </conditionalFormatting>
  <conditionalFormatting sqref="L5:L13">
    <cfRule type="duplicateValues" dxfId="0" priority="22" stopIfTrue="1"/>
  </conditionalFormatting>
  <dataValidations count="4">
    <dataValidation type="list" allowBlank="1" showInputMessage="1" showErrorMessage="1" sqref="W5:W13" xr:uid="{4606F8B0-E410-4529-BD35-A714EAC77548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W14:W17" xr:uid="{214530C1-8ADF-45D6-B150-CF93A5FF505F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P5:P17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7" xr:uid="{1DCC5922-6094-4B67-9DD4-674F72F1659B}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1DC5A-AC3D-4506-A4BF-506164F348D5}">
  <dimension ref="A1"/>
  <sheetViews>
    <sheetView tabSelected="1" workbookViewId="0">
      <selection activeCell="P9" sqref="P9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9B66-1F79-426B-BCF1-05C046ED8387}">
  <dimension ref="A1:AQ7"/>
  <sheetViews>
    <sheetView workbookViewId="0">
      <selection activeCell="H4" sqref="H4"/>
    </sheetView>
  </sheetViews>
  <sheetFormatPr defaultRowHeight="14.5" x14ac:dyDescent="0.35"/>
  <sheetData>
    <row r="1" spans="1:43" x14ac:dyDescent="0.35">
      <c r="A1" s="158" t="s">
        <v>303</v>
      </c>
      <c r="B1" s="158" t="s">
        <v>304</v>
      </c>
      <c r="C1" s="158" t="s">
        <v>5</v>
      </c>
      <c r="D1" s="158" t="s">
        <v>104</v>
      </c>
      <c r="E1" s="158" t="s">
        <v>103</v>
      </c>
      <c r="F1" s="158" t="s">
        <v>35</v>
      </c>
      <c r="G1" s="158" t="s">
        <v>1</v>
      </c>
      <c r="H1" s="158" t="s">
        <v>305</v>
      </c>
      <c r="I1" s="158" t="s">
        <v>306</v>
      </c>
      <c r="J1" s="158" t="s">
        <v>307</v>
      </c>
      <c r="K1" s="158" t="s">
        <v>308</v>
      </c>
      <c r="L1" s="158" t="s">
        <v>309</v>
      </c>
      <c r="M1" s="158" t="s">
        <v>310</v>
      </c>
      <c r="N1" s="158" t="s">
        <v>41</v>
      </c>
      <c r="O1" s="158" t="s">
        <v>42</v>
      </c>
      <c r="P1" s="158" t="s">
        <v>311</v>
      </c>
      <c r="Q1" s="158" t="s">
        <v>43</v>
      </c>
      <c r="R1" s="158" t="s">
        <v>312</v>
      </c>
      <c r="S1" s="158" t="s">
        <v>313</v>
      </c>
      <c r="T1" s="158" t="s">
        <v>314</v>
      </c>
      <c r="U1" s="158" t="s">
        <v>50</v>
      </c>
      <c r="V1" s="158" t="s">
        <v>315</v>
      </c>
      <c r="W1" s="158" t="s">
        <v>52</v>
      </c>
      <c r="X1" s="158" t="s">
        <v>316</v>
      </c>
      <c r="Y1" s="158" t="s">
        <v>317</v>
      </c>
      <c r="Z1" s="158" t="s">
        <v>318</v>
      </c>
      <c r="AA1" s="158" t="s">
        <v>319</v>
      </c>
      <c r="AB1" s="158" t="s">
        <v>320</v>
      </c>
      <c r="AC1" s="158" t="s">
        <v>321</v>
      </c>
      <c r="AD1" s="158" t="s">
        <v>60</v>
      </c>
      <c r="AE1" s="158" t="s">
        <v>322</v>
      </c>
      <c r="AF1" s="158" t="s">
        <v>61</v>
      </c>
      <c r="AG1" s="158" t="s">
        <v>323</v>
      </c>
      <c r="AH1" s="158" t="s">
        <v>324</v>
      </c>
      <c r="AI1" s="158" t="s">
        <v>325</v>
      </c>
      <c r="AJ1" s="159" t="s">
        <v>326</v>
      </c>
      <c r="AK1" s="159" t="s">
        <v>55</v>
      </c>
      <c r="AL1" s="159" t="s">
        <v>327</v>
      </c>
      <c r="AM1" s="159" t="s">
        <v>328</v>
      </c>
      <c r="AN1" s="159" t="s">
        <v>329</v>
      </c>
      <c r="AO1" s="159" t="s">
        <v>330</v>
      </c>
      <c r="AP1" s="159" t="s">
        <v>331</v>
      </c>
      <c r="AQ1" s="160"/>
    </row>
    <row r="2" spans="1:43" x14ac:dyDescent="0.35">
      <c r="A2" s="161">
        <v>7</v>
      </c>
      <c r="B2" s="161" t="s">
        <v>185</v>
      </c>
      <c r="C2" s="161" t="s">
        <v>186</v>
      </c>
      <c r="D2" s="161" t="s">
        <v>187</v>
      </c>
      <c r="E2" s="161" t="s">
        <v>188</v>
      </c>
      <c r="F2" s="161" t="s">
        <v>189</v>
      </c>
      <c r="G2" s="161" t="s">
        <v>190</v>
      </c>
      <c r="H2" s="161" t="s">
        <v>189</v>
      </c>
      <c r="I2" s="161" t="s">
        <v>283</v>
      </c>
      <c r="J2" s="161"/>
      <c r="K2" s="161"/>
      <c r="L2" s="161">
        <v>24356</v>
      </c>
      <c r="M2" s="161" t="s">
        <v>288</v>
      </c>
      <c r="N2" s="161">
        <v>816467</v>
      </c>
      <c r="O2" s="161" t="s">
        <v>293</v>
      </c>
      <c r="P2" s="161">
        <v>30</v>
      </c>
      <c r="Q2" s="161" t="s">
        <v>191</v>
      </c>
      <c r="R2" s="161" t="s">
        <v>294</v>
      </c>
      <c r="S2" s="161" t="s">
        <v>294</v>
      </c>
      <c r="T2" s="161">
        <v>349476963</v>
      </c>
      <c r="U2" s="161" t="s">
        <v>204</v>
      </c>
      <c r="V2" s="162">
        <v>44880</v>
      </c>
      <c r="W2" s="163">
        <v>65959</v>
      </c>
      <c r="X2" s="162">
        <v>45860</v>
      </c>
      <c r="Y2" s="162">
        <v>45860</v>
      </c>
      <c r="Z2" s="164">
        <v>45860.517403437501</v>
      </c>
      <c r="AA2" s="161" t="s">
        <v>332</v>
      </c>
      <c r="AB2" s="161" t="s">
        <v>333</v>
      </c>
      <c r="AC2" s="163">
        <v>0</v>
      </c>
      <c r="AD2" s="163">
        <v>0</v>
      </c>
      <c r="AE2" s="165">
        <v>0</v>
      </c>
      <c r="AF2" s="163">
        <v>3550</v>
      </c>
      <c r="AG2" s="161"/>
      <c r="AH2" s="161">
        <v>232819918</v>
      </c>
      <c r="AI2" s="161"/>
      <c r="AJ2" s="161">
        <v>242</v>
      </c>
      <c r="AK2" s="161" t="s">
        <v>202</v>
      </c>
      <c r="AL2" s="161" t="s">
        <v>334</v>
      </c>
      <c r="AM2" s="161" t="s">
        <v>335</v>
      </c>
      <c r="AN2" s="161"/>
      <c r="AO2" s="161"/>
      <c r="AP2" s="161"/>
      <c r="AQ2" s="160">
        <v>349476963</v>
      </c>
    </row>
    <row r="3" spans="1:43" x14ac:dyDescent="0.35">
      <c r="A3" s="161">
        <v>8</v>
      </c>
      <c r="B3" s="161" t="s">
        <v>185</v>
      </c>
      <c r="C3" s="161" t="s">
        <v>186</v>
      </c>
      <c r="D3" s="161" t="s">
        <v>187</v>
      </c>
      <c r="E3" s="161" t="s">
        <v>188</v>
      </c>
      <c r="F3" s="161" t="s">
        <v>189</v>
      </c>
      <c r="G3" s="161" t="s">
        <v>190</v>
      </c>
      <c r="H3" s="161" t="s">
        <v>189</v>
      </c>
      <c r="I3" s="161" t="s">
        <v>274</v>
      </c>
      <c r="J3" s="161"/>
      <c r="K3" s="161"/>
      <c r="L3" s="161">
        <v>380554</v>
      </c>
      <c r="M3" s="161" t="s">
        <v>277</v>
      </c>
      <c r="N3" s="161">
        <v>558512</v>
      </c>
      <c r="O3" s="161" t="s">
        <v>278</v>
      </c>
      <c r="P3" s="161">
        <v>30</v>
      </c>
      <c r="Q3" s="161" t="s">
        <v>191</v>
      </c>
      <c r="R3" s="161" t="s">
        <v>279</v>
      </c>
      <c r="S3" s="161" t="s">
        <v>279</v>
      </c>
      <c r="T3" s="161">
        <v>350464497</v>
      </c>
      <c r="U3" s="161" t="s">
        <v>199</v>
      </c>
      <c r="V3" s="162">
        <v>44957</v>
      </c>
      <c r="W3" s="163">
        <v>44040</v>
      </c>
      <c r="X3" s="162">
        <v>45860</v>
      </c>
      <c r="Y3" s="162">
        <v>45860</v>
      </c>
      <c r="Z3" s="164">
        <v>45860.517404085702</v>
      </c>
      <c r="AA3" s="161" t="s">
        <v>332</v>
      </c>
      <c r="AB3" s="161" t="s">
        <v>333</v>
      </c>
      <c r="AC3" s="163">
        <v>0</v>
      </c>
      <c r="AD3" s="163">
        <v>0</v>
      </c>
      <c r="AE3" s="165">
        <v>0</v>
      </c>
      <c r="AF3" s="163">
        <v>2400</v>
      </c>
      <c r="AG3" s="161"/>
      <c r="AH3" s="161">
        <v>232819919</v>
      </c>
      <c r="AI3" s="161"/>
      <c r="AJ3" s="161">
        <v>143</v>
      </c>
      <c r="AK3" s="161" t="s">
        <v>198</v>
      </c>
      <c r="AL3" s="161" t="s">
        <v>334</v>
      </c>
      <c r="AM3" s="161" t="s">
        <v>335</v>
      </c>
      <c r="AN3" s="161"/>
      <c r="AO3" s="161"/>
      <c r="AP3" s="161"/>
      <c r="AQ3" s="160">
        <v>350464497</v>
      </c>
    </row>
    <row r="4" spans="1:43" x14ac:dyDescent="0.35">
      <c r="A4" s="161">
        <v>58</v>
      </c>
      <c r="B4" s="161" t="s">
        <v>185</v>
      </c>
      <c r="C4" s="161" t="s">
        <v>186</v>
      </c>
      <c r="D4" s="161" t="s">
        <v>187</v>
      </c>
      <c r="E4" s="161" t="s">
        <v>188</v>
      </c>
      <c r="F4" s="161" t="s">
        <v>189</v>
      </c>
      <c r="G4" s="161" t="s">
        <v>190</v>
      </c>
      <c r="H4" s="161" t="s">
        <v>189</v>
      </c>
      <c r="I4" s="161" t="s">
        <v>205</v>
      </c>
      <c r="J4" s="161"/>
      <c r="K4" s="161"/>
      <c r="L4" s="161">
        <v>24493</v>
      </c>
      <c r="M4" s="161" t="s">
        <v>230</v>
      </c>
      <c r="N4" s="161">
        <v>441504</v>
      </c>
      <c r="O4" s="161" t="s">
        <v>231</v>
      </c>
      <c r="P4" s="161">
        <v>67</v>
      </c>
      <c r="Q4" s="161" t="s">
        <v>191</v>
      </c>
      <c r="R4" s="161" t="s">
        <v>232</v>
      </c>
      <c r="S4" s="161" t="s">
        <v>232</v>
      </c>
      <c r="T4" s="161">
        <v>354296237</v>
      </c>
      <c r="U4" s="161" t="s">
        <v>214</v>
      </c>
      <c r="V4" s="162">
        <v>45283</v>
      </c>
      <c r="W4" s="163">
        <v>35000</v>
      </c>
      <c r="X4" s="162">
        <v>45860</v>
      </c>
      <c r="Y4" s="162">
        <v>45860</v>
      </c>
      <c r="Z4" s="164">
        <v>45860.517676122698</v>
      </c>
      <c r="AA4" s="161" t="s">
        <v>332</v>
      </c>
      <c r="AB4" s="161" t="s">
        <v>333</v>
      </c>
      <c r="AC4" s="163">
        <v>0</v>
      </c>
      <c r="AD4" s="163">
        <v>0</v>
      </c>
      <c r="AE4" s="165">
        <v>0</v>
      </c>
      <c r="AF4" s="163">
        <v>7480</v>
      </c>
      <c r="AG4" s="161"/>
      <c r="AH4" s="161">
        <v>232819981</v>
      </c>
      <c r="AI4" s="161"/>
      <c r="AJ4" s="161">
        <v>172</v>
      </c>
      <c r="AK4" s="161" t="s">
        <v>203</v>
      </c>
      <c r="AL4" s="161" t="s">
        <v>334</v>
      </c>
      <c r="AM4" s="161" t="s">
        <v>335</v>
      </c>
      <c r="AN4" s="161"/>
      <c r="AO4" s="161"/>
      <c r="AP4" s="161"/>
      <c r="AQ4" s="160">
        <v>354296237</v>
      </c>
    </row>
    <row r="5" spans="1:43" x14ac:dyDescent="0.35">
      <c r="A5" s="161">
        <v>87</v>
      </c>
      <c r="B5" s="161" t="s">
        <v>185</v>
      </c>
      <c r="C5" s="161" t="s">
        <v>186</v>
      </c>
      <c r="D5" s="161" t="s">
        <v>187</v>
      </c>
      <c r="E5" s="161" t="s">
        <v>188</v>
      </c>
      <c r="F5" s="161" t="s">
        <v>189</v>
      </c>
      <c r="G5" s="161" t="s">
        <v>190</v>
      </c>
      <c r="H5" s="161" t="s">
        <v>189</v>
      </c>
      <c r="I5" s="161" t="s">
        <v>283</v>
      </c>
      <c r="J5" s="161"/>
      <c r="K5" s="161"/>
      <c r="L5" s="161">
        <v>24356</v>
      </c>
      <c r="M5" s="161" t="s">
        <v>288</v>
      </c>
      <c r="N5" s="161">
        <v>395317</v>
      </c>
      <c r="O5" s="161" t="s">
        <v>289</v>
      </c>
      <c r="P5" s="161">
        <v>67</v>
      </c>
      <c r="Q5" s="161" t="s">
        <v>191</v>
      </c>
      <c r="R5" s="161" t="s">
        <v>290</v>
      </c>
      <c r="S5" s="161" t="s">
        <v>290</v>
      </c>
      <c r="T5" s="161">
        <v>355770755</v>
      </c>
      <c r="U5" s="161" t="s">
        <v>291</v>
      </c>
      <c r="V5" s="162">
        <v>45362</v>
      </c>
      <c r="W5" s="163">
        <v>52000</v>
      </c>
      <c r="X5" s="162">
        <v>45860</v>
      </c>
      <c r="Y5" s="162">
        <v>45860</v>
      </c>
      <c r="Z5" s="164">
        <v>45860.517856562503</v>
      </c>
      <c r="AA5" s="161" t="s">
        <v>332</v>
      </c>
      <c r="AB5" s="161" t="s">
        <v>333</v>
      </c>
      <c r="AC5" s="163">
        <v>0</v>
      </c>
      <c r="AD5" s="163">
        <v>0</v>
      </c>
      <c r="AE5" s="165">
        <v>0</v>
      </c>
      <c r="AF5" s="163">
        <v>2780</v>
      </c>
      <c r="AG5" s="161"/>
      <c r="AH5" s="161">
        <v>232820013</v>
      </c>
      <c r="AI5" s="161"/>
      <c r="AJ5" s="161">
        <v>179</v>
      </c>
      <c r="AK5" s="161" t="s">
        <v>203</v>
      </c>
      <c r="AL5" s="161" t="s">
        <v>334</v>
      </c>
      <c r="AM5" s="161" t="s">
        <v>335</v>
      </c>
      <c r="AN5" s="161"/>
      <c r="AO5" s="161"/>
      <c r="AP5" s="161"/>
      <c r="AQ5" s="160">
        <v>355770755</v>
      </c>
    </row>
    <row r="6" spans="1:43" x14ac:dyDescent="0.35">
      <c r="A6" s="161">
        <v>102</v>
      </c>
      <c r="B6" s="161" t="s">
        <v>185</v>
      </c>
      <c r="C6" s="161" t="s">
        <v>186</v>
      </c>
      <c r="D6" s="161" t="s">
        <v>187</v>
      </c>
      <c r="E6" s="161" t="s">
        <v>188</v>
      </c>
      <c r="F6" s="161" t="s">
        <v>189</v>
      </c>
      <c r="G6" s="161" t="s">
        <v>190</v>
      </c>
      <c r="H6" s="161" t="s">
        <v>189</v>
      </c>
      <c r="I6" s="161" t="s">
        <v>283</v>
      </c>
      <c r="J6" s="161"/>
      <c r="K6" s="161"/>
      <c r="L6" s="161">
        <v>24447</v>
      </c>
      <c r="M6" s="161" t="s">
        <v>284</v>
      </c>
      <c r="N6" s="161">
        <v>590671</v>
      </c>
      <c r="O6" s="161" t="s">
        <v>285</v>
      </c>
      <c r="P6" s="161">
        <v>68</v>
      </c>
      <c r="Q6" s="161" t="s">
        <v>212</v>
      </c>
      <c r="R6" s="161" t="s">
        <v>286</v>
      </c>
      <c r="S6" s="161" t="s">
        <v>286</v>
      </c>
      <c r="T6" s="161">
        <v>357155666</v>
      </c>
      <c r="U6" s="161" t="s">
        <v>211</v>
      </c>
      <c r="V6" s="162">
        <v>45447</v>
      </c>
      <c r="W6" s="163">
        <v>40000</v>
      </c>
      <c r="X6" s="162">
        <v>45860</v>
      </c>
      <c r="Y6" s="162">
        <v>45860</v>
      </c>
      <c r="Z6" s="164">
        <v>45860.5178975694</v>
      </c>
      <c r="AA6" s="161" t="s">
        <v>332</v>
      </c>
      <c r="AB6" s="161" t="s">
        <v>333</v>
      </c>
      <c r="AC6" s="163">
        <v>0</v>
      </c>
      <c r="AD6" s="163">
        <v>0</v>
      </c>
      <c r="AE6" s="165">
        <v>0</v>
      </c>
      <c r="AF6" s="163">
        <v>2690</v>
      </c>
      <c r="AG6" s="161"/>
      <c r="AH6" s="161">
        <v>232820040</v>
      </c>
      <c r="AI6" s="161"/>
      <c r="AJ6" s="161">
        <v>88</v>
      </c>
      <c r="AK6" s="161" t="s">
        <v>221</v>
      </c>
      <c r="AL6" s="161" t="s">
        <v>334</v>
      </c>
      <c r="AM6" s="161" t="s">
        <v>335</v>
      </c>
      <c r="AN6" s="161"/>
      <c r="AO6" s="161"/>
      <c r="AP6" s="161"/>
      <c r="AQ6" s="160">
        <v>357155666</v>
      </c>
    </row>
    <row r="7" spans="1:43" x14ac:dyDescent="0.35">
      <c r="A7" s="161">
        <v>105</v>
      </c>
      <c r="B7" s="161" t="s">
        <v>185</v>
      </c>
      <c r="C7" s="161" t="s">
        <v>186</v>
      </c>
      <c r="D7" s="161" t="s">
        <v>187</v>
      </c>
      <c r="E7" s="161" t="s">
        <v>188</v>
      </c>
      <c r="F7" s="161" t="s">
        <v>189</v>
      </c>
      <c r="G7" s="161" t="s">
        <v>190</v>
      </c>
      <c r="H7" s="161" t="s">
        <v>189</v>
      </c>
      <c r="I7" s="161" t="s">
        <v>205</v>
      </c>
      <c r="J7" s="161"/>
      <c r="K7" s="161"/>
      <c r="L7" s="161">
        <v>24493</v>
      </c>
      <c r="M7" s="161" t="s">
        <v>230</v>
      </c>
      <c r="N7" s="161">
        <v>441504</v>
      </c>
      <c r="O7" s="161" t="s">
        <v>231</v>
      </c>
      <c r="P7" s="161">
        <v>68</v>
      </c>
      <c r="Q7" s="161" t="s">
        <v>212</v>
      </c>
      <c r="R7" s="161" t="s">
        <v>232</v>
      </c>
      <c r="S7" s="161" t="s">
        <v>232</v>
      </c>
      <c r="T7" s="161">
        <v>357517250</v>
      </c>
      <c r="U7" s="161" t="s">
        <v>214</v>
      </c>
      <c r="V7" s="162">
        <v>45474</v>
      </c>
      <c r="W7" s="163">
        <v>40000</v>
      </c>
      <c r="X7" s="162">
        <v>45860</v>
      </c>
      <c r="Y7" s="162">
        <v>45860</v>
      </c>
      <c r="Z7" s="164">
        <v>45860.517901886597</v>
      </c>
      <c r="AA7" s="161" t="s">
        <v>332</v>
      </c>
      <c r="AB7" s="161" t="s">
        <v>333</v>
      </c>
      <c r="AC7" s="163">
        <v>0</v>
      </c>
      <c r="AD7" s="163">
        <v>0</v>
      </c>
      <c r="AE7" s="165">
        <v>0</v>
      </c>
      <c r="AF7" s="163">
        <v>13450</v>
      </c>
      <c r="AG7" s="161"/>
      <c r="AH7" s="161">
        <v>232820044</v>
      </c>
      <c r="AI7" s="161"/>
      <c r="AJ7" s="161">
        <v>172</v>
      </c>
      <c r="AK7" s="161" t="s">
        <v>221</v>
      </c>
      <c r="AL7" s="161" t="s">
        <v>334</v>
      </c>
      <c r="AM7" s="161" t="s">
        <v>335</v>
      </c>
      <c r="AN7" s="161"/>
      <c r="AO7" s="161"/>
      <c r="AP7" s="161"/>
      <c r="AQ7" s="160">
        <v>357517250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1"/>
  <sheetViews>
    <sheetView showGridLines="0" zoomScaleNormal="100" workbookViewId="0">
      <pane ySplit="5" topLeftCell="A6" activePane="bottomLeft" state="frozen"/>
      <selection pane="bottomLeft" activeCell="BI5" sqref="A5:XFD5"/>
    </sheetView>
  </sheetViews>
  <sheetFormatPr defaultColWidth="8.81640625" defaultRowHeight="14.5" x14ac:dyDescent="0.35"/>
  <cols>
    <col min="1" max="1" width="9.08984375" style="29" customWidth="1"/>
    <col min="2" max="2" width="9.36328125" style="29" bestFit="1" customWidth="1"/>
    <col min="3" max="3" width="9.54296875" style="29" bestFit="1" customWidth="1"/>
    <col min="4" max="4" width="10.90625" style="29" bestFit="1" customWidth="1"/>
    <col min="5" max="5" width="9.08984375" style="29" bestFit="1" customWidth="1"/>
    <col min="6" max="6" width="11" style="29" bestFit="1" customWidth="1"/>
    <col min="7" max="8" width="10.90625" style="29" bestFit="1" customWidth="1"/>
    <col min="9" max="9" width="12.6328125" style="29" bestFit="1" customWidth="1"/>
    <col min="10" max="10" width="13.81640625" style="29" customWidth="1"/>
    <col min="11" max="11" width="12.90625" style="29" bestFit="1" customWidth="1"/>
    <col min="12" max="12" width="12.453125" style="29" bestFit="1" customWidth="1"/>
    <col min="13" max="13" width="14.453125" style="29" bestFit="1" customWidth="1"/>
    <col min="14" max="14" width="12.81640625" style="29" bestFit="1" customWidth="1"/>
    <col min="15" max="15" width="15" style="29" customWidth="1"/>
    <col min="16" max="16" width="12.54296875" style="29" bestFit="1" customWidth="1"/>
    <col min="17" max="17" width="14.1796875" style="29" customWidth="1"/>
    <col min="18" max="18" width="11.54296875" style="29" bestFit="1" customWidth="1"/>
    <col min="19" max="20" width="15.54296875" style="29" bestFit="1" customWidth="1"/>
    <col min="21" max="21" width="11.81640625" style="29" bestFit="1" customWidth="1"/>
    <col min="22" max="22" width="12.81640625" style="29" bestFit="1" customWidth="1"/>
    <col min="23" max="23" width="23.54296875" style="29" bestFit="1" customWidth="1"/>
    <col min="24" max="24" width="12.36328125" style="29" bestFit="1" customWidth="1"/>
    <col min="25" max="25" width="21.36328125" style="29" bestFit="1" customWidth="1"/>
    <col min="26" max="26" width="12.90625" style="29" bestFit="1" customWidth="1"/>
    <col min="27" max="27" width="11.81640625" style="29" bestFit="1" customWidth="1"/>
    <col min="28" max="28" width="12.08984375" style="29" bestFit="1" customWidth="1"/>
    <col min="29" max="29" width="12.36328125" style="29" bestFit="1" customWidth="1"/>
    <col min="30" max="30" width="9.54296875" style="29" bestFit="1" customWidth="1"/>
    <col min="31" max="31" width="12.81640625" style="29" bestFit="1" customWidth="1"/>
    <col min="32" max="32" width="12.453125" style="29" bestFit="1" customWidth="1"/>
    <col min="33" max="34" width="11.54296875" style="29" bestFit="1" customWidth="1"/>
    <col min="35" max="40" width="13.1796875" style="29" bestFit="1" customWidth="1"/>
    <col min="41" max="43" width="13" style="29" bestFit="1" customWidth="1"/>
    <col min="44" max="44" width="12.81640625" style="29" bestFit="1" customWidth="1"/>
    <col min="45" max="45" width="12" style="29" bestFit="1" customWidth="1"/>
    <col min="46" max="46" width="10.90625" style="29" bestFit="1" customWidth="1"/>
    <col min="47" max="49" width="12.453125" style="29" bestFit="1" customWidth="1"/>
    <col min="50" max="50" width="10.36328125" style="29" bestFit="1" customWidth="1"/>
    <col min="51" max="51" width="10.1796875" style="29" bestFit="1" customWidth="1"/>
    <col min="52" max="52" width="13.1796875" style="29" bestFit="1" customWidth="1"/>
    <col min="53" max="53" width="11.81640625" style="29" bestFit="1" customWidth="1"/>
    <col min="54" max="54" width="17.1796875" style="29" bestFit="1" customWidth="1"/>
    <col min="55" max="55" width="32" style="29" bestFit="1" customWidth="1"/>
    <col min="56" max="56" width="20.90625" style="29" bestFit="1" customWidth="1"/>
    <col min="57" max="57" width="19.1796875" style="29" bestFit="1" customWidth="1"/>
    <col min="58" max="58" width="24.36328125" style="29" bestFit="1" customWidth="1"/>
    <col min="59" max="59" width="23.6328125" style="29" bestFit="1" customWidth="1"/>
    <col min="60" max="60" width="31.54296875" style="29" bestFit="1" customWidth="1"/>
    <col min="61" max="61" width="19.08984375" style="29" bestFit="1" customWidth="1"/>
    <col min="62" max="62" width="25" style="29" bestFit="1" customWidth="1"/>
    <col min="63" max="63" width="18.6328125" style="29" bestFit="1" customWidth="1"/>
    <col min="64" max="64" width="70" style="29" customWidth="1"/>
    <col min="65" max="16384" width="8.81640625" style="29"/>
  </cols>
  <sheetData>
    <row r="1" spans="1:64" s="35" customFormat="1" ht="17.149999999999999" customHeight="1" x14ac:dyDescent="0.3">
      <c r="A1" s="44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6"/>
    </row>
    <row r="2" spans="1:64" s="35" customFormat="1" ht="15" customHeight="1" x14ac:dyDescent="0.3">
      <c r="A2" s="47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9"/>
    </row>
    <row r="3" spans="1:64" s="35" customFormat="1" ht="13" x14ac:dyDescent="0.3">
      <c r="A3" s="50" t="s">
        <v>180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2"/>
    </row>
    <row r="4" spans="1:64" s="35" customFormat="1" ht="13" x14ac:dyDescent="0.3">
      <c r="A4" s="50" t="s">
        <v>167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2"/>
    </row>
    <row r="5" spans="1:64" ht="52" x14ac:dyDescent="0.35">
      <c r="A5" s="18" t="s">
        <v>4</v>
      </c>
      <c r="B5" s="18" t="s">
        <v>6</v>
      </c>
      <c r="C5" s="18" t="s">
        <v>5</v>
      </c>
      <c r="D5" s="18" t="s">
        <v>104</v>
      </c>
      <c r="E5" s="18" t="s">
        <v>103</v>
      </c>
      <c r="F5" s="18" t="s">
        <v>35</v>
      </c>
      <c r="G5" s="18" t="s">
        <v>1</v>
      </c>
      <c r="H5" s="18" t="s">
        <v>0</v>
      </c>
      <c r="I5" s="18" t="s">
        <v>36</v>
      </c>
      <c r="J5" s="18" t="s">
        <v>174</v>
      </c>
      <c r="K5" s="18" t="s">
        <v>37</v>
      </c>
      <c r="L5" s="18" t="s">
        <v>38</v>
      </c>
      <c r="M5" s="18" t="s">
        <v>39</v>
      </c>
      <c r="N5" s="18" t="s">
        <v>40</v>
      </c>
      <c r="O5" s="18" t="s">
        <v>25</v>
      </c>
      <c r="P5" s="18" t="s">
        <v>41</v>
      </c>
      <c r="Q5" s="18" t="s">
        <v>42</v>
      </c>
      <c r="R5" s="18" t="s">
        <v>43</v>
      </c>
      <c r="S5" s="18" t="s">
        <v>44</v>
      </c>
      <c r="T5" s="18" t="s">
        <v>45</v>
      </c>
      <c r="U5" s="18" t="s">
        <v>46</v>
      </c>
      <c r="V5" s="18" t="s">
        <v>47</v>
      </c>
      <c r="W5" s="18" t="s">
        <v>48</v>
      </c>
      <c r="X5" s="18" t="s">
        <v>49</v>
      </c>
      <c r="Y5" s="18" t="s">
        <v>50</v>
      </c>
      <c r="Z5" s="18" t="s">
        <v>51</v>
      </c>
      <c r="AA5" s="18" t="s">
        <v>52</v>
      </c>
      <c r="AB5" s="18" t="s">
        <v>53</v>
      </c>
      <c r="AC5" s="18" t="s">
        <v>54</v>
      </c>
      <c r="AD5" s="18" t="s">
        <v>55</v>
      </c>
      <c r="AE5" s="18" t="s">
        <v>56</v>
      </c>
      <c r="AF5" s="18" t="s">
        <v>57</v>
      </c>
      <c r="AG5" s="18" t="s">
        <v>58</v>
      </c>
      <c r="AH5" s="18" t="s">
        <v>59</v>
      </c>
      <c r="AI5" s="18" t="s">
        <v>175</v>
      </c>
      <c r="AJ5" s="18" t="s">
        <v>60</v>
      </c>
      <c r="AK5" s="18" t="s">
        <v>61</v>
      </c>
      <c r="AL5" s="18" t="s">
        <v>176</v>
      </c>
      <c r="AM5" s="18" t="s">
        <v>177</v>
      </c>
      <c r="AN5" s="18" t="s">
        <v>62</v>
      </c>
      <c r="AO5" s="18" t="s">
        <v>63</v>
      </c>
      <c r="AP5" s="18" t="s">
        <v>64</v>
      </c>
      <c r="AQ5" s="18" t="s">
        <v>65</v>
      </c>
      <c r="AR5" s="18" t="s">
        <v>178</v>
      </c>
      <c r="AS5" s="18" t="s">
        <v>66</v>
      </c>
      <c r="AT5" s="18" t="s">
        <v>67</v>
      </c>
      <c r="AU5" s="18" t="s">
        <v>68</v>
      </c>
      <c r="AV5" s="18" t="s">
        <v>69</v>
      </c>
      <c r="AW5" s="18" t="s">
        <v>70</v>
      </c>
      <c r="AX5" s="18" t="s">
        <v>71</v>
      </c>
      <c r="AY5" s="18" t="s">
        <v>72</v>
      </c>
      <c r="AZ5" s="18" t="s">
        <v>73</v>
      </c>
      <c r="BA5" s="18" t="s">
        <v>74</v>
      </c>
      <c r="BB5" s="19" t="s">
        <v>138</v>
      </c>
      <c r="BC5" s="19" t="s">
        <v>168</v>
      </c>
      <c r="BD5" s="19" t="s">
        <v>181</v>
      </c>
      <c r="BE5" s="19" t="s">
        <v>83</v>
      </c>
      <c r="BF5" s="113" t="s">
        <v>184</v>
      </c>
      <c r="BG5" s="19" t="s">
        <v>169</v>
      </c>
      <c r="BH5" s="19" t="s">
        <v>183</v>
      </c>
      <c r="BI5" s="19" t="s">
        <v>82</v>
      </c>
      <c r="BJ5" s="19" t="s">
        <v>182</v>
      </c>
      <c r="BK5" s="19" t="s">
        <v>101</v>
      </c>
      <c r="BL5" s="19" t="s">
        <v>75</v>
      </c>
    </row>
    <row r="6" spans="1:64" x14ac:dyDescent="0.35">
      <c r="A6" s="103">
        <v>314</v>
      </c>
      <c r="B6" s="115" t="s">
        <v>185</v>
      </c>
      <c r="C6" s="115" t="s">
        <v>186</v>
      </c>
      <c r="D6" s="115" t="s">
        <v>187</v>
      </c>
      <c r="E6" s="115" t="s">
        <v>188</v>
      </c>
      <c r="F6" s="115" t="s">
        <v>189</v>
      </c>
      <c r="G6" s="115" t="s">
        <v>190</v>
      </c>
      <c r="H6" s="115" t="s">
        <v>189</v>
      </c>
      <c r="I6" s="115">
        <v>225198</v>
      </c>
      <c r="J6" s="115" t="s">
        <v>205</v>
      </c>
      <c r="K6" s="115">
        <v>225198</v>
      </c>
      <c r="L6" s="115" t="s">
        <v>206</v>
      </c>
      <c r="M6" s="115" t="s">
        <v>207</v>
      </c>
      <c r="N6" s="115">
        <v>24493</v>
      </c>
      <c r="O6" s="115" t="s">
        <v>230</v>
      </c>
      <c r="P6" s="115">
        <v>441504</v>
      </c>
      <c r="Q6" s="115" t="s">
        <v>231</v>
      </c>
      <c r="R6" s="115" t="s">
        <v>212</v>
      </c>
      <c r="S6" s="115" t="s">
        <v>232</v>
      </c>
      <c r="T6" s="115" t="s">
        <v>235</v>
      </c>
      <c r="U6" s="115" t="s">
        <v>192</v>
      </c>
      <c r="V6" s="115">
        <v>0</v>
      </c>
      <c r="W6" s="115" t="s">
        <v>193</v>
      </c>
      <c r="X6" s="115">
        <v>357517250</v>
      </c>
      <c r="Y6" s="115" t="s">
        <v>214</v>
      </c>
      <c r="Z6" s="115" t="s">
        <v>219</v>
      </c>
      <c r="AA6" s="115">
        <v>40000</v>
      </c>
      <c r="AB6" s="115" t="s">
        <v>201</v>
      </c>
      <c r="AC6" s="115">
        <v>18</v>
      </c>
      <c r="AD6" s="115" t="s">
        <v>221</v>
      </c>
      <c r="AE6" s="115" t="s">
        <v>236</v>
      </c>
      <c r="AF6" s="115">
        <v>2690</v>
      </c>
      <c r="AG6" s="115">
        <v>2690</v>
      </c>
      <c r="AH6" s="115" t="s">
        <v>210</v>
      </c>
      <c r="AI6" s="115">
        <v>9725.56</v>
      </c>
      <c r="AJ6" s="115">
        <v>4724.4399999999996</v>
      </c>
      <c r="AK6" s="115">
        <v>14450</v>
      </c>
      <c r="AL6" s="115">
        <v>30274.44</v>
      </c>
      <c r="AM6" s="115">
        <v>4071.56</v>
      </c>
      <c r="AN6" s="115">
        <v>34346</v>
      </c>
      <c r="AO6" s="115">
        <v>8097.08</v>
      </c>
      <c r="AP6" s="115">
        <v>1662.92</v>
      </c>
      <c r="AQ6" s="115">
        <v>9760</v>
      </c>
      <c r="AR6" s="115">
        <v>9</v>
      </c>
      <c r="AS6" s="115"/>
      <c r="AT6" s="115"/>
      <c r="AU6" s="115"/>
      <c r="AV6" s="115"/>
      <c r="AW6" s="115"/>
      <c r="AX6" s="115" t="s">
        <v>195</v>
      </c>
      <c r="AY6" s="115"/>
      <c r="AZ6" s="115"/>
      <c r="BA6" s="115">
        <v>0</v>
      </c>
      <c r="BB6" s="104">
        <v>45785</v>
      </c>
      <c r="BC6" s="115" t="s">
        <v>223</v>
      </c>
      <c r="BD6" s="115" t="s">
        <v>224</v>
      </c>
      <c r="BE6" s="103" t="s">
        <v>225</v>
      </c>
      <c r="BF6" s="115" t="s">
        <v>226</v>
      </c>
      <c r="BG6" s="115" t="s">
        <v>227</v>
      </c>
      <c r="BH6" s="115"/>
      <c r="BI6" s="115" t="s">
        <v>228</v>
      </c>
      <c r="BJ6" s="115" t="s">
        <v>239</v>
      </c>
      <c r="BK6" s="115">
        <v>13450</v>
      </c>
      <c r="BL6" s="125" t="s">
        <v>237</v>
      </c>
    </row>
    <row r="7" spans="1:64" x14ac:dyDescent="0.35">
      <c r="A7" s="103">
        <v>315</v>
      </c>
      <c r="B7" s="115" t="s">
        <v>185</v>
      </c>
      <c r="C7" s="115" t="s">
        <v>186</v>
      </c>
      <c r="D7" s="115" t="s">
        <v>187</v>
      </c>
      <c r="E7" s="115" t="s">
        <v>188</v>
      </c>
      <c r="F7" s="115" t="s">
        <v>189</v>
      </c>
      <c r="G7" s="115" t="s">
        <v>190</v>
      </c>
      <c r="H7" s="115" t="s">
        <v>189</v>
      </c>
      <c r="I7" s="115">
        <v>225198</v>
      </c>
      <c r="J7" s="115" t="s">
        <v>205</v>
      </c>
      <c r="K7" s="115">
        <v>225198</v>
      </c>
      <c r="L7" s="115" t="s">
        <v>206</v>
      </c>
      <c r="M7" s="115" t="s">
        <v>207</v>
      </c>
      <c r="N7" s="115">
        <v>24493</v>
      </c>
      <c r="O7" s="115" t="s">
        <v>230</v>
      </c>
      <c r="P7" s="115">
        <v>441504</v>
      </c>
      <c r="Q7" s="115" t="s">
        <v>231</v>
      </c>
      <c r="R7" s="115" t="s">
        <v>191</v>
      </c>
      <c r="S7" s="115" t="s">
        <v>232</v>
      </c>
      <c r="T7" s="115" t="s">
        <v>235</v>
      </c>
      <c r="U7" s="115" t="s">
        <v>192</v>
      </c>
      <c r="V7" s="115">
        <v>541</v>
      </c>
      <c r="W7" s="115" t="s">
        <v>193</v>
      </c>
      <c r="X7" s="115">
        <v>354296237</v>
      </c>
      <c r="Y7" s="115" t="s">
        <v>214</v>
      </c>
      <c r="Z7" s="115" t="s">
        <v>215</v>
      </c>
      <c r="AA7" s="115">
        <v>35000</v>
      </c>
      <c r="AB7" s="115" t="s">
        <v>201</v>
      </c>
      <c r="AC7" s="115">
        <v>24</v>
      </c>
      <c r="AD7" s="115" t="s">
        <v>203</v>
      </c>
      <c r="AE7" s="115" t="s">
        <v>213</v>
      </c>
      <c r="AF7" s="115">
        <v>1870</v>
      </c>
      <c r="AG7" s="115">
        <v>1870</v>
      </c>
      <c r="AH7" s="115" t="s">
        <v>210</v>
      </c>
      <c r="AI7" s="115">
        <v>13566.76</v>
      </c>
      <c r="AJ7" s="115">
        <v>7323.24</v>
      </c>
      <c r="AK7" s="115">
        <v>20890</v>
      </c>
      <c r="AL7" s="115">
        <v>21433.24</v>
      </c>
      <c r="AM7" s="115">
        <v>2960.76</v>
      </c>
      <c r="AN7" s="115">
        <v>24394</v>
      </c>
      <c r="AO7" s="115">
        <v>5906.36</v>
      </c>
      <c r="AP7" s="115">
        <v>1253.6400000000001</v>
      </c>
      <c r="AQ7" s="115">
        <v>7160</v>
      </c>
      <c r="AR7" s="115">
        <v>15</v>
      </c>
      <c r="AS7" s="115"/>
      <c r="AT7" s="115"/>
      <c r="AU7" s="115"/>
      <c r="AV7" s="115"/>
      <c r="AW7" s="115"/>
      <c r="AX7" s="115" t="s">
        <v>195</v>
      </c>
      <c r="AY7" s="115"/>
      <c r="AZ7" s="115"/>
      <c r="BA7" s="115">
        <v>0</v>
      </c>
      <c r="BB7" s="104">
        <v>45785</v>
      </c>
      <c r="BC7" s="115" t="s">
        <v>223</v>
      </c>
      <c r="BD7" s="115" t="s">
        <v>224</v>
      </c>
      <c r="BE7" s="103" t="s">
        <v>225</v>
      </c>
      <c r="BF7" s="115" t="s">
        <v>226</v>
      </c>
      <c r="BG7" s="115" t="s">
        <v>227</v>
      </c>
      <c r="BH7" s="115"/>
      <c r="BI7" s="115" t="s">
        <v>228</v>
      </c>
      <c r="BJ7" s="115" t="s">
        <v>239</v>
      </c>
      <c r="BK7" s="115">
        <v>7480</v>
      </c>
      <c r="BL7" s="125" t="s">
        <v>240</v>
      </c>
    </row>
    <row r="8" spans="1:64" x14ac:dyDescent="0.35">
      <c r="A8" s="103">
        <v>613</v>
      </c>
      <c r="B8" s="90" t="s">
        <v>185</v>
      </c>
      <c r="C8" s="90" t="s">
        <v>186</v>
      </c>
      <c r="D8" s="90" t="s">
        <v>187</v>
      </c>
      <c r="E8" s="90" t="s">
        <v>188</v>
      </c>
      <c r="F8" s="90" t="s">
        <v>189</v>
      </c>
      <c r="G8" s="90" t="s">
        <v>190</v>
      </c>
      <c r="H8" s="90" t="s">
        <v>189</v>
      </c>
      <c r="I8" s="90">
        <v>225196</v>
      </c>
      <c r="J8" s="90" t="s">
        <v>274</v>
      </c>
      <c r="K8" s="90">
        <v>225196</v>
      </c>
      <c r="L8" s="90" t="s">
        <v>275</v>
      </c>
      <c r="M8" s="90" t="s">
        <v>276</v>
      </c>
      <c r="N8" s="90">
        <v>380554</v>
      </c>
      <c r="O8" s="90" t="s">
        <v>277</v>
      </c>
      <c r="P8" s="90">
        <v>558512</v>
      </c>
      <c r="Q8" s="90" t="s">
        <v>278</v>
      </c>
      <c r="R8" s="90" t="s">
        <v>191</v>
      </c>
      <c r="S8" s="90" t="s">
        <v>279</v>
      </c>
      <c r="T8" s="123" t="s">
        <v>233</v>
      </c>
      <c r="U8" s="90" t="s">
        <v>192</v>
      </c>
      <c r="V8" s="90">
        <v>541</v>
      </c>
      <c r="W8" s="90" t="s">
        <v>193</v>
      </c>
      <c r="X8" s="90">
        <v>350464497</v>
      </c>
      <c r="Y8" s="90" t="s">
        <v>199</v>
      </c>
      <c r="Z8" s="90" t="s">
        <v>280</v>
      </c>
      <c r="AA8" s="90">
        <v>44040</v>
      </c>
      <c r="AB8" s="90" t="s">
        <v>200</v>
      </c>
      <c r="AC8" s="90">
        <v>24</v>
      </c>
      <c r="AD8" s="90" t="s">
        <v>198</v>
      </c>
      <c r="AE8" s="90" t="s">
        <v>281</v>
      </c>
      <c r="AF8" s="90">
        <v>1665</v>
      </c>
      <c r="AG8" s="90">
        <v>2400</v>
      </c>
      <c r="AH8" s="90" t="s">
        <v>272</v>
      </c>
      <c r="AI8" s="90">
        <v>41689.9</v>
      </c>
      <c r="AJ8" s="90">
        <v>12775.1</v>
      </c>
      <c r="AK8" s="90">
        <v>54465</v>
      </c>
      <c r="AL8" s="90">
        <v>2350.1</v>
      </c>
      <c r="AM8" s="90">
        <v>49.9</v>
      </c>
      <c r="AN8" s="90">
        <v>2400</v>
      </c>
      <c r="AO8" s="90">
        <v>2350.1</v>
      </c>
      <c r="AP8" s="90">
        <v>49.9</v>
      </c>
      <c r="AQ8" s="90">
        <v>2400</v>
      </c>
      <c r="AR8" s="90">
        <v>27</v>
      </c>
      <c r="AS8" s="90"/>
      <c r="AT8" s="122">
        <v>87</v>
      </c>
      <c r="AU8" s="90"/>
      <c r="AV8" s="90"/>
      <c r="AW8" s="90"/>
      <c r="AX8" s="90" t="s">
        <v>195</v>
      </c>
      <c r="AY8" s="90" t="s">
        <v>196</v>
      </c>
      <c r="AZ8" s="90"/>
      <c r="BA8" s="90">
        <v>0</v>
      </c>
      <c r="BB8" s="104">
        <v>45788</v>
      </c>
      <c r="BC8" s="104" t="s">
        <v>273</v>
      </c>
      <c r="BD8" s="103" t="s">
        <v>224</v>
      </c>
      <c r="BE8" s="103" t="s">
        <v>225</v>
      </c>
      <c r="BF8" s="112" t="s">
        <v>226</v>
      </c>
      <c r="BG8" s="4" t="s">
        <v>227</v>
      </c>
      <c r="BH8" s="111"/>
      <c r="BI8" s="103" t="s">
        <v>228</v>
      </c>
      <c r="BJ8" s="103" t="s">
        <v>239</v>
      </c>
      <c r="BK8" s="111">
        <v>2400</v>
      </c>
      <c r="BL8" s="121" t="s">
        <v>282</v>
      </c>
    </row>
    <row r="9" spans="1:64" x14ac:dyDescent="0.35">
      <c r="A9" s="103">
        <v>654</v>
      </c>
      <c r="B9" s="90" t="s">
        <v>185</v>
      </c>
      <c r="C9" s="90" t="s">
        <v>186</v>
      </c>
      <c r="D9" s="90" t="s">
        <v>187</v>
      </c>
      <c r="E9" s="90" t="s">
        <v>188</v>
      </c>
      <c r="F9" s="90" t="s">
        <v>189</v>
      </c>
      <c r="G9" s="90" t="s">
        <v>190</v>
      </c>
      <c r="H9" s="90" t="s">
        <v>189</v>
      </c>
      <c r="I9" s="90">
        <v>17024</v>
      </c>
      <c r="J9" s="90" t="s">
        <v>283</v>
      </c>
      <c r="K9" s="90">
        <v>17024</v>
      </c>
      <c r="L9" s="90" t="s">
        <v>275</v>
      </c>
      <c r="M9" s="90" t="s">
        <v>276</v>
      </c>
      <c r="N9" s="90">
        <v>24447</v>
      </c>
      <c r="O9" s="90" t="s">
        <v>284</v>
      </c>
      <c r="P9" s="90">
        <v>590671</v>
      </c>
      <c r="Q9" s="90" t="s">
        <v>285</v>
      </c>
      <c r="R9" s="90" t="s">
        <v>212</v>
      </c>
      <c r="S9" s="90" t="s">
        <v>286</v>
      </c>
      <c r="T9" s="123" t="s">
        <v>234</v>
      </c>
      <c r="U9" s="90" t="s">
        <v>192</v>
      </c>
      <c r="V9" s="90">
        <v>0</v>
      </c>
      <c r="W9" s="90" t="s">
        <v>193</v>
      </c>
      <c r="X9" s="90">
        <v>357155666</v>
      </c>
      <c r="Y9" s="90" t="s">
        <v>211</v>
      </c>
      <c r="Z9" s="90" t="s">
        <v>218</v>
      </c>
      <c r="AA9" s="90">
        <v>40000</v>
      </c>
      <c r="AB9" s="90" t="s">
        <v>201</v>
      </c>
      <c r="AC9" s="90">
        <v>18</v>
      </c>
      <c r="AD9" s="90" t="s">
        <v>221</v>
      </c>
      <c r="AE9" s="90" t="s">
        <v>220</v>
      </c>
      <c r="AF9" s="90">
        <v>2690</v>
      </c>
      <c r="AG9" s="90">
        <v>2690</v>
      </c>
      <c r="AH9" s="90" t="s">
        <v>209</v>
      </c>
      <c r="AI9" s="90">
        <v>15895.14</v>
      </c>
      <c r="AJ9" s="90">
        <v>5624.86</v>
      </c>
      <c r="AK9" s="90">
        <v>21520</v>
      </c>
      <c r="AL9" s="90">
        <v>24104.86</v>
      </c>
      <c r="AM9" s="90">
        <v>2769.14</v>
      </c>
      <c r="AN9" s="90">
        <v>26874</v>
      </c>
      <c r="AO9" s="90">
        <v>6812.13</v>
      </c>
      <c r="AP9" s="90">
        <v>1257.8699999999999</v>
      </c>
      <c r="AQ9" s="90">
        <v>8070</v>
      </c>
      <c r="AR9" s="90">
        <v>11</v>
      </c>
      <c r="AS9" s="90"/>
      <c r="AT9" s="122">
        <v>60</v>
      </c>
      <c r="AU9" s="90"/>
      <c r="AV9" s="90"/>
      <c r="AW9" s="90"/>
      <c r="AX9" s="90" t="s">
        <v>195</v>
      </c>
      <c r="AY9" s="90" t="s">
        <v>196</v>
      </c>
      <c r="AZ9" s="90"/>
      <c r="BA9" s="90">
        <v>0</v>
      </c>
      <c r="BB9" s="104">
        <v>45788</v>
      </c>
      <c r="BC9" s="104" t="s">
        <v>273</v>
      </c>
      <c r="BD9" s="103" t="s">
        <v>224</v>
      </c>
      <c r="BE9" s="103" t="s">
        <v>225</v>
      </c>
      <c r="BF9" s="112" t="s">
        <v>226</v>
      </c>
      <c r="BG9" s="4" t="s">
        <v>227</v>
      </c>
      <c r="BH9" s="111"/>
      <c r="BI9" s="103" t="s">
        <v>228</v>
      </c>
      <c r="BJ9" s="103" t="s">
        <v>239</v>
      </c>
      <c r="BK9" s="111">
        <v>2690</v>
      </c>
      <c r="BL9" s="121" t="s">
        <v>287</v>
      </c>
    </row>
    <row r="10" spans="1:64" x14ac:dyDescent="0.35">
      <c r="A10" s="103">
        <v>951</v>
      </c>
      <c r="B10" s="90" t="s">
        <v>185</v>
      </c>
      <c r="C10" s="90" t="s">
        <v>186</v>
      </c>
      <c r="D10" s="90" t="s">
        <v>187</v>
      </c>
      <c r="E10" s="90" t="s">
        <v>188</v>
      </c>
      <c r="F10" s="90" t="s">
        <v>189</v>
      </c>
      <c r="G10" s="90" t="s">
        <v>190</v>
      </c>
      <c r="H10" s="90" t="s">
        <v>189</v>
      </c>
      <c r="I10" s="90">
        <v>17024</v>
      </c>
      <c r="J10" s="90" t="s">
        <v>283</v>
      </c>
      <c r="K10" s="90">
        <v>17024</v>
      </c>
      <c r="L10" s="90" t="s">
        <v>275</v>
      </c>
      <c r="M10" s="90" t="s">
        <v>276</v>
      </c>
      <c r="N10" s="90">
        <v>24356</v>
      </c>
      <c r="O10" s="90" t="s">
        <v>288</v>
      </c>
      <c r="P10" s="90">
        <v>395317</v>
      </c>
      <c r="Q10" s="90" t="s">
        <v>289</v>
      </c>
      <c r="R10" s="90" t="s">
        <v>191</v>
      </c>
      <c r="S10" s="90" t="s">
        <v>290</v>
      </c>
      <c r="T10" s="123" t="s">
        <v>238</v>
      </c>
      <c r="U10" s="90" t="s">
        <v>192</v>
      </c>
      <c r="V10" s="90">
        <v>0</v>
      </c>
      <c r="W10" s="90" t="s">
        <v>197</v>
      </c>
      <c r="X10" s="90">
        <v>355770755</v>
      </c>
      <c r="Y10" s="90" t="s">
        <v>291</v>
      </c>
      <c r="Z10" s="90" t="s">
        <v>217</v>
      </c>
      <c r="AA10" s="90">
        <v>52000</v>
      </c>
      <c r="AB10" s="90" t="s">
        <v>201</v>
      </c>
      <c r="AC10" s="90">
        <v>24</v>
      </c>
      <c r="AD10" s="90" t="s">
        <v>203</v>
      </c>
      <c r="AE10" s="90" t="s">
        <v>216</v>
      </c>
      <c r="AF10" s="90">
        <v>2780</v>
      </c>
      <c r="AG10" s="90">
        <v>2780</v>
      </c>
      <c r="AH10" s="90" t="s">
        <v>208</v>
      </c>
      <c r="AI10" s="90">
        <v>16601.7</v>
      </c>
      <c r="AJ10" s="90">
        <v>8218.2999999999993</v>
      </c>
      <c r="AK10" s="90">
        <v>24820</v>
      </c>
      <c r="AL10" s="90">
        <v>35398.300000000003</v>
      </c>
      <c r="AM10" s="90">
        <v>6039.7</v>
      </c>
      <c r="AN10" s="90">
        <v>41438</v>
      </c>
      <c r="AO10" s="90">
        <v>10968.35</v>
      </c>
      <c r="AP10" s="90">
        <v>3131.65</v>
      </c>
      <c r="AQ10" s="90">
        <v>14100</v>
      </c>
      <c r="AR10" s="90">
        <v>14</v>
      </c>
      <c r="AS10" s="90"/>
      <c r="AT10" s="122"/>
      <c r="AU10" s="90"/>
      <c r="AV10" s="90"/>
      <c r="AW10" s="90"/>
      <c r="AX10" s="90" t="s">
        <v>195</v>
      </c>
      <c r="AY10" s="90" t="s">
        <v>196</v>
      </c>
      <c r="AZ10" s="90"/>
      <c r="BA10" s="90">
        <v>0</v>
      </c>
      <c r="BB10" s="104">
        <v>45790</v>
      </c>
      <c r="BC10" s="104" t="s">
        <v>273</v>
      </c>
      <c r="BD10" s="103" t="s">
        <v>224</v>
      </c>
      <c r="BE10" s="103" t="s">
        <v>229</v>
      </c>
      <c r="BF10" s="112" t="s">
        <v>226</v>
      </c>
      <c r="BG10" s="4" t="s">
        <v>227</v>
      </c>
      <c r="BH10" s="111"/>
      <c r="BI10" s="103" t="s">
        <v>228</v>
      </c>
      <c r="BJ10" s="103" t="s">
        <v>239</v>
      </c>
      <c r="BK10" s="111">
        <v>2780</v>
      </c>
      <c r="BL10" s="121" t="s">
        <v>292</v>
      </c>
    </row>
    <row r="11" spans="1:64" x14ac:dyDescent="0.35">
      <c r="A11" s="103">
        <v>957</v>
      </c>
      <c r="B11" s="90" t="s">
        <v>185</v>
      </c>
      <c r="C11" s="90" t="s">
        <v>186</v>
      </c>
      <c r="D11" s="90" t="s">
        <v>187</v>
      </c>
      <c r="E11" s="90" t="s">
        <v>188</v>
      </c>
      <c r="F11" s="90" t="s">
        <v>189</v>
      </c>
      <c r="G11" s="90" t="s">
        <v>190</v>
      </c>
      <c r="H11" s="90" t="s">
        <v>189</v>
      </c>
      <c r="I11" s="90">
        <v>17024</v>
      </c>
      <c r="J11" s="90" t="s">
        <v>283</v>
      </c>
      <c r="K11" s="90">
        <v>17024</v>
      </c>
      <c r="L11" s="90" t="s">
        <v>275</v>
      </c>
      <c r="M11" s="90" t="s">
        <v>276</v>
      </c>
      <c r="N11" s="90">
        <v>24356</v>
      </c>
      <c r="O11" s="90" t="s">
        <v>288</v>
      </c>
      <c r="P11" s="90">
        <v>816467</v>
      </c>
      <c r="Q11" s="90" t="s">
        <v>293</v>
      </c>
      <c r="R11" s="90" t="s">
        <v>191</v>
      </c>
      <c r="S11" s="90" t="s">
        <v>294</v>
      </c>
      <c r="T11" s="124" t="s">
        <v>235</v>
      </c>
      <c r="U11" s="90" t="s">
        <v>192</v>
      </c>
      <c r="V11" s="90">
        <v>541</v>
      </c>
      <c r="W11" s="90" t="s">
        <v>197</v>
      </c>
      <c r="X11" s="90">
        <v>349476963</v>
      </c>
      <c r="Y11" s="90" t="s">
        <v>204</v>
      </c>
      <c r="Z11" s="90" t="s">
        <v>295</v>
      </c>
      <c r="AA11" s="90">
        <v>65959</v>
      </c>
      <c r="AB11" s="90" t="s">
        <v>201</v>
      </c>
      <c r="AC11" s="90">
        <v>24</v>
      </c>
      <c r="AD11" s="90" t="s">
        <v>202</v>
      </c>
      <c r="AE11" s="90" t="s">
        <v>194</v>
      </c>
      <c r="AF11" s="90">
        <v>3847</v>
      </c>
      <c r="AG11" s="90">
        <v>3550</v>
      </c>
      <c r="AH11" s="90" t="s">
        <v>222</v>
      </c>
      <c r="AI11" s="90">
        <v>59076.61</v>
      </c>
      <c r="AJ11" s="90">
        <v>19320.39</v>
      </c>
      <c r="AK11" s="90">
        <v>78397</v>
      </c>
      <c r="AL11" s="90">
        <v>6882.39</v>
      </c>
      <c r="AM11" s="90">
        <v>217.61</v>
      </c>
      <c r="AN11" s="90">
        <v>7100</v>
      </c>
      <c r="AO11" s="90">
        <v>6882.39</v>
      </c>
      <c r="AP11" s="90">
        <v>217.61</v>
      </c>
      <c r="AQ11" s="90">
        <v>7100</v>
      </c>
      <c r="AR11" s="90">
        <v>30</v>
      </c>
      <c r="AS11" s="90"/>
      <c r="AT11" s="90"/>
      <c r="AU11" s="90"/>
      <c r="AV11" s="90"/>
      <c r="AW11" s="90"/>
      <c r="AX11" s="90" t="s">
        <v>195</v>
      </c>
      <c r="AY11" s="90" t="s">
        <v>196</v>
      </c>
      <c r="AZ11" s="90"/>
      <c r="BA11" s="90">
        <v>0</v>
      </c>
      <c r="BB11" s="104">
        <v>45784</v>
      </c>
      <c r="BC11" s="104" t="s">
        <v>273</v>
      </c>
      <c r="BD11" s="103" t="s">
        <v>224</v>
      </c>
      <c r="BE11" s="103" t="s">
        <v>229</v>
      </c>
      <c r="BF11" s="112" t="s">
        <v>226</v>
      </c>
      <c r="BG11" s="4" t="s">
        <v>227</v>
      </c>
      <c r="BH11" s="111"/>
      <c r="BI11" s="103" t="s">
        <v>228</v>
      </c>
      <c r="BJ11" s="103" t="s">
        <v>239</v>
      </c>
      <c r="BK11" s="111">
        <v>3550</v>
      </c>
      <c r="BL11" s="121" t="s">
        <v>296</v>
      </c>
    </row>
  </sheetData>
  <dataValidations count="5">
    <dataValidation type="list" allowBlank="1" showInputMessage="1" showErrorMessage="1" sqref="BI8:BI11" xr:uid="{397AEF20-539F-495D-9959-D5A621024D50}">
      <formula1>"Yes,No,NA"</formula1>
    </dataValidation>
    <dataValidation type="list" allowBlank="1" showInputMessage="1" showErrorMessage="1" sqref="BD8:BD11" xr:uid="{F030BC52-3C1A-40BB-A75B-95D9751284BF}">
      <formula1>"Visited,Not Visited"</formula1>
    </dataValidation>
    <dataValidation type="list" allowBlank="1" showInputMessage="1" showErrorMessage="1" sqref="BG8:BG11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8:BF11" xr:uid="{9D8D8A18-7C0A-47E3-9417-8FF661E104EB}">
      <formula1>"Available,Not Available"</formula1>
    </dataValidation>
    <dataValidation type="list" allowBlank="1" showInputMessage="1" showErrorMessage="1" sqref="BE6:BE11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9" t="s">
        <v>90</v>
      </c>
    </row>
    <row r="2" spans="1:1" x14ac:dyDescent="0.35">
      <c r="A2" s="33" t="s">
        <v>92</v>
      </c>
    </row>
    <row r="3" spans="1:1" x14ac:dyDescent="0.35">
      <c r="A3" s="33" t="s">
        <v>93</v>
      </c>
    </row>
    <row r="4" spans="1:1" x14ac:dyDescent="0.35">
      <c r="A4" s="33" t="s">
        <v>99</v>
      </c>
    </row>
    <row r="5" spans="1:1" x14ac:dyDescent="0.35">
      <c r="A5" s="33" t="s">
        <v>100</v>
      </c>
    </row>
    <row r="6" spans="1:1" x14ac:dyDescent="0.35">
      <c r="A6" s="33" t="s">
        <v>94</v>
      </c>
    </row>
    <row r="7" spans="1:1" x14ac:dyDescent="0.35">
      <c r="A7" s="33" t="s">
        <v>95</v>
      </c>
    </row>
    <row r="8" spans="1:1" x14ac:dyDescent="0.35">
      <c r="A8" s="33" t="s">
        <v>96</v>
      </c>
    </row>
    <row r="9" spans="1:1" x14ac:dyDescent="0.35">
      <c r="A9" s="33" t="s">
        <v>97</v>
      </c>
    </row>
    <row r="10" spans="1:1" x14ac:dyDescent="0.35">
      <c r="A10" s="33" t="s">
        <v>98</v>
      </c>
    </row>
    <row r="11" spans="1:1" x14ac:dyDescent="0.35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Fraud Investigation Report</vt:lpstr>
      <vt:lpstr>Physical Cash</vt:lpstr>
      <vt:lpstr>Staff Cash Embezzlement</vt:lpstr>
      <vt:lpstr>Borrower Wise Details</vt:lpstr>
      <vt:lpstr>Sheet2</vt:lpstr>
      <vt:lpstr>Sheet1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2023-06-09T13:28:17Z</cp:lastPrinted>
  <dcterms:created xsi:type="dcterms:W3CDTF">2023-04-07T11:05:50Z</dcterms:created>
  <dcterms:modified xsi:type="dcterms:W3CDTF">2025-07-22T09:28:38Z</dcterms:modified>
</cp:coreProperties>
</file>